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ku\Desktop\"/>
    </mc:Choice>
  </mc:AlternateContent>
  <bookViews>
    <workbookView xWindow="0" yWindow="0" windowWidth="23040" windowHeight="9060"/>
  </bookViews>
  <sheets>
    <sheet name="Raw data" sheetId="1" r:id="rId1"/>
    <sheet name="Sheet7" sheetId="7" r:id="rId2"/>
    <sheet name="Ans 1" sheetId="2" r:id="rId3"/>
    <sheet name="Ans 2.1" sheetId="3" r:id="rId4"/>
    <sheet name="Ans 2.2" sheetId="4" r:id="rId5"/>
    <sheet name="Ans 3.1" sheetId="5" r:id="rId6"/>
    <sheet name="Ans 3.2" sheetId="6" r:id="rId7"/>
    <sheet name="Category" sheetId="8" r:id="rId8"/>
  </sheets>
  <definedNames>
    <definedName name="_xlnm._FilterDatabase" localSheetId="0" hidden="1">'Raw data'!$A$1:$M$1234</definedName>
  </definedNames>
  <calcPr calcId="171027"/>
  <pivotCaches>
    <pivotCache cacheId="12" r:id="rId9"/>
    <pivotCache cacheId="1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5" i="1" l="1"/>
  <c r="L1235" i="1"/>
  <c r="I1235" i="1"/>
  <c r="C1235" i="1"/>
  <c r="K1234" i="1" l="1"/>
  <c r="L1234" i="1" s="1"/>
  <c r="M1234" i="1" s="1"/>
  <c r="K1233" i="1"/>
  <c r="L1233" i="1" s="1"/>
  <c r="M1233" i="1" s="1"/>
  <c r="K1232" i="1"/>
  <c r="L1232" i="1" s="1"/>
  <c r="M1232" i="1" s="1"/>
  <c r="K1231" i="1"/>
  <c r="L1231" i="1" s="1"/>
  <c r="M1231" i="1" s="1"/>
  <c r="K1230" i="1"/>
  <c r="L1230" i="1" s="1"/>
  <c r="M1230" i="1" s="1"/>
  <c r="K1229" i="1"/>
  <c r="L1229" i="1" s="1"/>
  <c r="K1228" i="1"/>
  <c r="L1228" i="1" s="1"/>
  <c r="M1228" i="1" s="1"/>
  <c r="K1227" i="1"/>
  <c r="L1227" i="1" s="1"/>
  <c r="M1227" i="1" s="1"/>
  <c r="K1226" i="1"/>
  <c r="L1226" i="1" s="1"/>
  <c r="M1226" i="1" s="1"/>
  <c r="K1225" i="1"/>
  <c r="L1225" i="1" s="1"/>
  <c r="M1225" i="1" s="1"/>
  <c r="K1224" i="1"/>
  <c r="L1224" i="1" s="1"/>
  <c r="M1224" i="1" s="1"/>
  <c r="K1223" i="1"/>
  <c r="L1223" i="1" s="1"/>
  <c r="M1223" i="1" s="1"/>
  <c r="K1222" i="1"/>
  <c r="L1222" i="1" s="1"/>
  <c r="M1222" i="1" s="1"/>
  <c r="K1221" i="1"/>
  <c r="L1221" i="1" s="1"/>
  <c r="K1220" i="1"/>
  <c r="L1220" i="1" s="1"/>
  <c r="M1220" i="1" s="1"/>
  <c r="K1219" i="1"/>
  <c r="L1219" i="1" s="1"/>
  <c r="M1219" i="1" s="1"/>
  <c r="K1218" i="1"/>
  <c r="L1218" i="1" s="1"/>
  <c r="M1218" i="1" s="1"/>
  <c r="K1217" i="1"/>
  <c r="L1217" i="1" s="1"/>
  <c r="M1217" i="1" s="1"/>
  <c r="K1216" i="1"/>
  <c r="L1216" i="1" s="1"/>
  <c r="M1216" i="1" s="1"/>
  <c r="K1215" i="1"/>
  <c r="L1215" i="1" s="1"/>
  <c r="M1215" i="1" s="1"/>
  <c r="K1214" i="1"/>
  <c r="L1214" i="1" s="1"/>
  <c r="M1214" i="1" s="1"/>
  <c r="K1213" i="1"/>
  <c r="L1213" i="1" s="1"/>
  <c r="K1212" i="1"/>
  <c r="L1212" i="1" s="1"/>
  <c r="M1212" i="1" s="1"/>
  <c r="K1211" i="1"/>
  <c r="L1211" i="1" s="1"/>
  <c r="M1211" i="1" s="1"/>
  <c r="K1210" i="1"/>
  <c r="L1210" i="1" s="1"/>
  <c r="M1210" i="1" s="1"/>
  <c r="K1209" i="1"/>
  <c r="L1209" i="1" s="1"/>
  <c r="M1209" i="1" s="1"/>
  <c r="K1208" i="1"/>
  <c r="L1208" i="1" s="1"/>
  <c r="M1208" i="1" s="1"/>
  <c r="K1207" i="1"/>
  <c r="L1207" i="1" s="1"/>
  <c r="M1207" i="1" s="1"/>
  <c r="K1206" i="1"/>
  <c r="L1206" i="1" s="1"/>
  <c r="M1206" i="1" s="1"/>
  <c r="K1205" i="1"/>
  <c r="L1205" i="1" s="1"/>
  <c r="K1204" i="1"/>
  <c r="L1204" i="1" s="1"/>
  <c r="M1204" i="1" s="1"/>
  <c r="K1203" i="1"/>
  <c r="L1203" i="1" s="1"/>
  <c r="M1203" i="1" s="1"/>
  <c r="K1202" i="1"/>
  <c r="L1202" i="1" s="1"/>
  <c r="M1202" i="1" s="1"/>
  <c r="K1201" i="1"/>
  <c r="L1201" i="1" s="1"/>
  <c r="M1201" i="1" s="1"/>
  <c r="K1200" i="1"/>
  <c r="L1200" i="1" s="1"/>
  <c r="M1200" i="1" s="1"/>
  <c r="K1199" i="1"/>
  <c r="L1199" i="1" s="1"/>
  <c r="M1199" i="1" s="1"/>
  <c r="G1199" i="1"/>
  <c r="K1198" i="1"/>
  <c r="L1198" i="1" s="1"/>
  <c r="M1198" i="1" s="1"/>
  <c r="K1197" i="1"/>
  <c r="L1197" i="1" s="1"/>
  <c r="K1196" i="1"/>
  <c r="L1196" i="1" s="1"/>
  <c r="M1196" i="1" s="1"/>
  <c r="K1195" i="1"/>
  <c r="L1195" i="1" s="1"/>
  <c r="M1195" i="1" s="1"/>
  <c r="K1194" i="1"/>
  <c r="L1194" i="1" s="1"/>
  <c r="M1194" i="1" s="1"/>
  <c r="K1193" i="1"/>
  <c r="L1193" i="1" s="1"/>
  <c r="M1193" i="1" s="1"/>
  <c r="K1192" i="1"/>
  <c r="L1192" i="1" s="1"/>
  <c r="M1192" i="1" s="1"/>
  <c r="K1191" i="1"/>
  <c r="L1191" i="1" s="1"/>
  <c r="M1191" i="1" s="1"/>
  <c r="K1190" i="1"/>
  <c r="L1190" i="1" s="1"/>
  <c r="M1190" i="1" s="1"/>
  <c r="K1189" i="1"/>
  <c r="L1189" i="1" s="1"/>
  <c r="K1188" i="1"/>
  <c r="L1188" i="1" s="1"/>
  <c r="M1188" i="1" s="1"/>
  <c r="K1187" i="1"/>
  <c r="L1187" i="1" s="1"/>
  <c r="M1187" i="1" s="1"/>
  <c r="K1186" i="1"/>
  <c r="L1186" i="1" s="1"/>
  <c r="M1186" i="1" s="1"/>
  <c r="K1185" i="1"/>
  <c r="L1185" i="1" s="1"/>
  <c r="M1185" i="1" s="1"/>
  <c r="K1184" i="1"/>
  <c r="L1184" i="1" s="1"/>
  <c r="M1184" i="1" s="1"/>
  <c r="K1183" i="1"/>
  <c r="L1183" i="1" s="1"/>
  <c r="M1183" i="1" s="1"/>
  <c r="G1183" i="1"/>
  <c r="K1182" i="1"/>
  <c r="L1182" i="1" s="1"/>
  <c r="M1182" i="1" s="1"/>
  <c r="K1181" i="1"/>
  <c r="L1181" i="1" s="1"/>
  <c r="K1180" i="1"/>
  <c r="L1180" i="1" s="1"/>
  <c r="M1180" i="1" s="1"/>
  <c r="K1179" i="1"/>
  <c r="L1179" i="1" s="1"/>
  <c r="M1179" i="1" s="1"/>
  <c r="K1178" i="1"/>
  <c r="L1178" i="1" s="1"/>
  <c r="M1178" i="1" s="1"/>
  <c r="K1177" i="1"/>
  <c r="L1177" i="1" s="1"/>
  <c r="M1177" i="1" s="1"/>
  <c r="K1176" i="1"/>
  <c r="L1176" i="1" s="1"/>
  <c r="M1176" i="1" s="1"/>
  <c r="K1175" i="1"/>
  <c r="L1175" i="1" s="1"/>
  <c r="M1175" i="1" s="1"/>
  <c r="K1174" i="1"/>
  <c r="L1174" i="1" s="1"/>
  <c r="M1174" i="1" s="1"/>
  <c r="K1173" i="1"/>
  <c r="L1173" i="1" s="1"/>
  <c r="K1172" i="1"/>
  <c r="L1172" i="1" s="1"/>
  <c r="M1172" i="1" s="1"/>
  <c r="K1171" i="1"/>
  <c r="L1171" i="1" s="1"/>
  <c r="M1171" i="1" s="1"/>
  <c r="K1170" i="1"/>
  <c r="L1170" i="1" s="1"/>
  <c r="M1170" i="1" s="1"/>
  <c r="K1169" i="1"/>
  <c r="L1169" i="1" s="1"/>
  <c r="M1169" i="1" s="1"/>
  <c r="K1168" i="1"/>
  <c r="L1168" i="1" s="1"/>
  <c r="M1168" i="1" s="1"/>
  <c r="K1167" i="1"/>
  <c r="L1167" i="1" s="1"/>
  <c r="M1167" i="1" s="1"/>
  <c r="K1166" i="1"/>
  <c r="L1166" i="1" s="1"/>
  <c r="M1166" i="1" s="1"/>
  <c r="K1165" i="1"/>
  <c r="L1165" i="1" s="1"/>
  <c r="K1164" i="1"/>
  <c r="L1164" i="1" s="1"/>
  <c r="M1164" i="1" s="1"/>
  <c r="K1163" i="1"/>
  <c r="L1163" i="1" s="1"/>
  <c r="M1163" i="1" s="1"/>
  <c r="G1163" i="1"/>
  <c r="K1162" i="1"/>
  <c r="L1162" i="1" s="1"/>
  <c r="M1162" i="1" s="1"/>
  <c r="K1161" i="1"/>
  <c r="L1161" i="1" s="1"/>
  <c r="M1161" i="1" s="1"/>
  <c r="K1160" i="1"/>
  <c r="L1160" i="1" s="1"/>
  <c r="M1160" i="1" s="1"/>
  <c r="K1159" i="1"/>
  <c r="L1159" i="1" s="1"/>
  <c r="M1159" i="1" s="1"/>
  <c r="K1158" i="1"/>
  <c r="L1158" i="1" s="1"/>
  <c r="M1158" i="1" s="1"/>
  <c r="K1157" i="1"/>
  <c r="L1157" i="1" s="1"/>
  <c r="K1156" i="1"/>
  <c r="L1156" i="1" s="1"/>
  <c r="M1156" i="1" s="1"/>
  <c r="K1155" i="1"/>
  <c r="L1155" i="1" s="1"/>
  <c r="M1155" i="1" s="1"/>
  <c r="K1154" i="1"/>
  <c r="L1154" i="1" s="1"/>
  <c r="M1154" i="1" s="1"/>
  <c r="K1153" i="1"/>
  <c r="L1153" i="1" s="1"/>
  <c r="M1153" i="1" s="1"/>
  <c r="K1152" i="1"/>
  <c r="L1152" i="1" s="1"/>
  <c r="M1152" i="1" s="1"/>
  <c r="K1151" i="1"/>
  <c r="L1151" i="1" s="1"/>
  <c r="M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G1081" i="1" s="1"/>
  <c r="K1080" i="1"/>
  <c r="L1080" i="1" s="1"/>
  <c r="M1079" i="1"/>
  <c r="K1079" i="1"/>
  <c r="L1079" i="1" s="1"/>
  <c r="G1079" i="1" s="1"/>
  <c r="K1078" i="1"/>
  <c r="L1078" i="1" s="1"/>
  <c r="K1077" i="1"/>
  <c r="L1077" i="1" s="1"/>
  <c r="G1077" i="1" s="1"/>
  <c r="K1076" i="1"/>
  <c r="L1076" i="1" s="1"/>
  <c r="K1075" i="1"/>
  <c r="L1075" i="1" s="1"/>
  <c r="M1075" i="1" s="1"/>
  <c r="K1074" i="1"/>
  <c r="L1074" i="1" s="1"/>
  <c r="K1073" i="1"/>
  <c r="L1073" i="1" s="1"/>
  <c r="M1073" i="1" s="1"/>
  <c r="K1072" i="1"/>
  <c r="L1072" i="1" s="1"/>
  <c r="K1071" i="1"/>
  <c r="L1071" i="1" s="1"/>
  <c r="M1071" i="1" s="1"/>
  <c r="K1070" i="1"/>
  <c r="L1070" i="1" s="1"/>
  <c r="K1069" i="1"/>
  <c r="L1069" i="1" s="1"/>
  <c r="M1069" i="1" s="1"/>
  <c r="G1069" i="1"/>
  <c r="K1068" i="1"/>
  <c r="L1068" i="1" s="1"/>
  <c r="K1067" i="1"/>
  <c r="L1067" i="1" s="1"/>
  <c r="M1067" i="1" s="1"/>
  <c r="K1066" i="1"/>
  <c r="L1066" i="1" s="1"/>
  <c r="K1065" i="1"/>
  <c r="L1065" i="1" s="1"/>
  <c r="M1065" i="1" s="1"/>
  <c r="K1064" i="1"/>
  <c r="L1064" i="1" s="1"/>
  <c r="K1063" i="1"/>
  <c r="L1063" i="1" s="1"/>
  <c r="M1063" i="1" s="1"/>
  <c r="K1062" i="1"/>
  <c r="L1062" i="1" s="1"/>
  <c r="K1061" i="1"/>
  <c r="L1061" i="1" s="1"/>
  <c r="M1061" i="1" s="1"/>
  <c r="G1061" i="1"/>
  <c r="K1060" i="1"/>
  <c r="L1060" i="1" s="1"/>
  <c r="K1059" i="1"/>
  <c r="L1059" i="1" s="1"/>
  <c r="M1059" i="1" s="1"/>
  <c r="K1058" i="1"/>
  <c r="L1058" i="1" s="1"/>
  <c r="K1057" i="1"/>
  <c r="L1057" i="1" s="1"/>
  <c r="M1057" i="1" s="1"/>
  <c r="K1056" i="1"/>
  <c r="L1056" i="1" s="1"/>
  <c r="K1055" i="1"/>
  <c r="L1055" i="1" s="1"/>
  <c r="M1055" i="1" s="1"/>
  <c r="G1055" i="1"/>
  <c r="K1054" i="1"/>
  <c r="L1054" i="1" s="1"/>
  <c r="K1053" i="1"/>
  <c r="L1053" i="1" s="1"/>
  <c r="M1053" i="1" s="1"/>
  <c r="K1052" i="1"/>
  <c r="L1052" i="1" s="1"/>
  <c r="K1051" i="1"/>
  <c r="L1051" i="1" s="1"/>
  <c r="M1051" i="1" s="1"/>
  <c r="K1050" i="1"/>
  <c r="L1050" i="1" s="1"/>
  <c r="K1049" i="1"/>
  <c r="L1049" i="1" s="1"/>
  <c r="M1049" i="1" s="1"/>
  <c r="K1048" i="1"/>
  <c r="L1048" i="1" s="1"/>
  <c r="K1047" i="1"/>
  <c r="L1047" i="1" s="1"/>
  <c r="M1047" i="1" s="1"/>
  <c r="K1046" i="1"/>
  <c r="L1046" i="1" s="1"/>
  <c r="K1045" i="1"/>
  <c r="L1045" i="1" s="1"/>
  <c r="M1045" i="1" s="1"/>
  <c r="K1044" i="1"/>
  <c r="L1044" i="1" s="1"/>
  <c r="K1043" i="1"/>
  <c r="L1043" i="1" s="1"/>
  <c r="M1043" i="1" s="1"/>
  <c r="K1042" i="1"/>
  <c r="L1042" i="1" s="1"/>
  <c r="K1041" i="1"/>
  <c r="L1041" i="1" s="1"/>
  <c r="M1041" i="1" s="1"/>
  <c r="K1040" i="1"/>
  <c r="L1040" i="1" s="1"/>
  <c r="K1039" i="1"/>
  <c r="L1039" i="1" s="1"/>
  <c r="M1039" i="1" s="1"/>
  <c r="K1038" i="1"/>
  <c r="L1038" i="1" s="1"/>
  <c r="K1037" i="1"/>
  <c r="L1037" i="1" s="1"/>
  <c r="M1037" i="1" s="1"/>
  <c r="K1036" i="1"/>
  <c r="L1036" i="1" s="1"/>
  <c r="K1035" i="1"/>
  <c r="L1035" i="1" s="1"/>
  <c r="M1035" i="1" s="1"/>
  <c r="K1034" i="1"/>
  <c r="L1034" i="1" s="1"/>
  <c r="K1033" i="1"/>
  <c r="L1033" i="1" s="1"/>
  <c r="M1033" i="1" s="1"/>
  <c r="K1032" i="1"/>
  <c r="L1032" i="1" s="1"/>
  <c r="K1031" i="1"/>
  <c r="L1031" i="1" s="1"/>
  <c r="M1031" i="1" s="1"/>
  <c r="K1030" i="1"/>
  <c r="L1030" i="1" s="1"/>
  <c r="K1029" i="1"/>
  <c r="L1029" i="1" s="1"/>
  <c r="M1029" i="1" s="1"/>
  <c r="K1028" i="1"/>
  <c r="L1028" i="1" s="1"/>
  <c r="K1027" i="1"/>
  <c r="L1027" i="1" s="1"/>
  <c r="M1027" i="1" s="1"/>
  <c r="K1026" i="1"/>
  <c r="L1026" i="1" s="1"/>
  <c r="K1025" i="1"/>
  <c r="L1025" i="1" s="1"/>
  <c r="M1025" i="1" s="1"/>
  <c r="K1024" i="1"/>
  <c r="L1024" i="1" s="1"/>
  <c r="K1023" i="1"/>
  <c r="L1023" i="1" s="1"/>
  <c r="M1023" i="1" s="1"/>
  <c r="K1022" i="1"/>
  <c r="L1022" i="1" s="1"/>
  <c r="K1021" i="1"/>
  <c r="L1021" i="1" s="1"/>
  <c r="M1021" i="1" s="1"/>
  <c r="K1020" i="1"/>
  <c r="L1020" i="1" s="1"/>
  <c r="K1019" i="1"/>
  <c r="L1019" i="1" s="1"/>
  <c r="M1019" i="1" s="1"/>
  <c r="K1018" i="1"/>
  <c r="L1018" i="1" s="1"/>
  <c r="K1017" i="1"/>
  <c r="L1017" i="1" s="1"/>
  <c r="M1017" i="1" s="1"/>
  <c r="K1016" i="1"/>
  <c r="L1016" i="1" s="1"/>
  <c r="K1015" i="1"/>
  <c r="L1015" i="1" s="1"/>
  <c r="M1015" i="1" s="1"/>
  <c r="K1014" i="1"/>
  <c r="L1014" i="1" s="1"/>
  <c r="K1013" i="1"/>
  <c r="L1013" i="1" s="1"/>
  <c r="M1013" i="1" s="1"/>
  <c r="K1012" i="1"/>
  <c r="L1012" i="1" s="1"/>
  <c r="K1011" i="1"/>
  <c r="L1011" i="1" s="1"/>
  <c r="M1011" i="1" s="1"/>
  <c r="K1010" i="1"/>
  <c r="L1010" i="1" s="1"/>
  <c r="K1009" i="1"/>
  <c r="L1009" i="1" s="1"/>
  <c r="M1009" i="1" s="1"/>
  <c r="K1008" i="1"/>
  <c r="L1008" i="1" s="1"/>
  <c r="K1007" i="1"/>
  <c r="L1007" i="1" s="1"/>
  <c r="M1007" i="1" s="1"/>
  <c r="K1006" i="1"/>
  <c r="L1006" i="1" s="1"/>
  <c r="K1005" i="1"/>
  <c r="L1005" i="1" s="1"/>
  <c r="M1005" i="1" s="1"/>
  <c r="K1004" i="1"/>
  <c r="L1004" i="1" s="1"/>
  <c r="K1003" i="1"/>
  <c r="L1003" i="1" s="1"/>
  <c r="M1003" i="1" s="1"/>
  <c r="K1002" i="1"/>
  <c r="L1002" i="1" s="1"/>
  <c r="K1001" i="1"/>
  <c r="L1001" i="1" s="1"/>
  <c r="M1001" i="1" s="1"/>
  <c r="K1000" i="1"/>
  <c r="L1000" i="1" s="1"/>
  <c r="L999" i="1"/>
  <c r="M999" i="1" s="1"/>
  <c r="K999" i="1"/>
  <c r="K998" i="1"/>
  <c r="L998" i="1" s="1"/>
  <c r="K997" i="1"/>
  <c r="L997" i="1" s="1"/>
  <c r="G997" i="1" s="1"/>
  <c r="K996" i="1"/>
  <c r="L996" i="1" s="1"/>
  <c r="G996" i="1" s="1"/>
  <c r="K995" i="1"/>
  <c r="L995" i="1" s="1"/>
  <c r="G995" i="1" s="1"/>
  <c r="K994" i="1"/>
  <c r="L994" i="1" s="1"/>
  <c r="G994" i="1" s="1"/>
  <c r="M993" i="1"/>
  <c r="K993" i="1"/>
  <c r="L993" i="1" s="1"/>
  <c r="G993" i="1" s="1"/>
  <c r="K992" i="1"/>
  <c r="L992" i="1" s="1"/>
  <c r="G992" i="1" s="1"/>
  <c r="K991" i="1"/>
  <c r="L991" i="1" s="1"/>
  <c r="G991" i="1" s="1"/>
  <c r="K990" i="1"/>
  <c r="L990" i="1" s="1"/>
  <c r="G990" i="1" s="1"/>
  <c r="K989" i="1"/>
  <c r="L989" i="1" s="1"/>
  <c r="G989" i="1" s="1"/>
  <c r="K988" i="1"/>
  <c r="L988" i="1" s="1"/>
  <c r="G988" i="1" s="1"/>
  <c r="K987" i="1"/>
  <c r="L987" i="1" s="1"/>
  <c r="G987" i="1" s="1"/>
  <c r="K986" i="1"/>
  <c r="L986" i="1" s="1"/>
  <c r="G986" i="1" s="1"/>
  <c r="M985" i="1"/>
  <c r="K985" i="1"/>
  <c r="L985" i="1" s="1"/>
  <c r="G985" i="1" s="1"/>
  <c r="K984" i="1"/>
  <c r="L984" i="1" s="1"/>
  <c r="G984" i="1" s="1"/>
  <c r="K983" i="1"/>
  <c r="L983" i="1" s="1"/>
  <c r="G983" i="1" s="1"/>
  <c r="K982" i="1"/>
  <c r="L982" i="1" s="1"/>
  <c r="G982" i="1" s="1"/>
  <c r="K981" i="1"/>
  <c r="L981" i="1" s="1"/>
  <c r="G981" i="1" s="1"/>
  <c r="K980" i="1"/>
  <c r="L980" i="1" s="1"/>
  <c r="G980" i="1" s="1"/>
  <c r="K979" i="1"/>
  <c r="L979" i="1" s="1"/>
  <c r="G979" i="1" s="1"/>
  <c r="K978" i="1"/>
  <c r="L978" i="1" s="1"/>
  <c r="G978" i="1" s="1"/>
  <c r="M977" i="1"/>
  <c r="K977" i="1"/>
  <c r="L977" i="1" s="1"/>
  <c r="G977" i="1" s="1"/>
  <c r="K976" i="1"/>
  <c r="L976" i="1" s="1"/>
  <c r="G976" i="1" s="1"/>
  <c r="K975" i="1"/>
  <c r="L975" i="1" s="1"/>
  <c r="G975" i="1" s="1"/>
  <c r="K974" i="1"/>
  <c r="L974" i="1" s="1"/>
  <c r="G974" i="1" s="1"/>
  <c r="K973" i="1"/>
  <c r="L973" i="1" s="1"/>
  <c r="G973" i="1" s="1"/>
  <c r="K972" i="1"/>
  <c r="L972" i="1" s="1"/>
  <c r="G972" i="1" s="1"/>
  <c r="K971" i="1"/>
  <c r="L971" i="1" s="1"/>
  <c r="G971" i="1" s="1"/>
  <c r="K970" i="1"/>
  <c r="L970" i="1" s="1"/>
  <c r="G970" i="1" s="1"/>
  <c r="M969" i="1"/>
  <c r="K969" i="1"/>
  <c r="L969" i="1" s="1"/>
  <c r="G969" i="1" s="1"/>
  <c r="K968" i="1"/>
  <c r="L968" i="1" s="1"/>
  <c r="G968" i="1" s="1"/>
  <c r="K967" i="1"/>
  <c r="L967" i="1" s="1"/>
  <c r="G967" i="1" s="1"/>
  <c r="K966" i="1"/>
  <c r="L966" i="1" s="1"/>
  <c r="G966" i="1" s="1"/>
  <c r="K965" i="1"/>
  <c r="L965" i="1" s="1"/>
  <c r="G965" i="1" s="1"/>
  <c r="K964" i="1"/>
  <c r="L964" i="1" s="1"/>
  <c r="G964" i="1" s="1"/>
  <c r="K963" i="1"/>
  <c r="L963" i="1" s="1"/>
  <c r="G963" i="1" s="1"/>
  <c r="K962" i="1"/>
  <c r="L962" i="1" s="1"/>
  <c r="G962" i="1" s="1"/>
  <c r="M961" i="1"/>
  <c r="K961" i="1"/>
  <c r="L961" i="1" s="1"/>
  <c r="G961" i="1" s="1"/>
  <c r="K960" i="1"/>
  <c r="L960" i="1" s="1"/>
  <c r="G960" i="1" s="1"/>
  <c r="K959" i="1"/>
  <c r="L959" i="1" s="1"/>
  <c r="G959" i="1" s="1"/>
  <c r="K958" i="1"/>
  <c r="L958" i="1" s="1"/>
  <c r="G958" i="1" s="1"/>
  <c r="K957" i="1"/>
  <c r="L957" i="1" s="1"/>
  <c r="G957" i="1" s="1"/>
  <c r="K956" i="1"/>
  <c r="L956" i="1" s="1"/>
  <c r="G956" i="1" s="1"/>
  <c r="K955" i="1"/>
  <c r="L955" i="1" s="1"/>
  <c r="G955" i="1" s="1"/>
  <c r="K954" i="1"/>
  <c r="L954" i="1" s="1"/>
  <c r="G954" i="1" s="1"/>
  <c r="M953" i="1"/>
  <c r="K953" i="1"/>
  <c r="L953" i="1" s="1"/>
  <c r="G953" i="1" s="1"/>
  <c r="K952" i="1"/>
  <c r="L952" i="1" s="1"/>
  <c r="G952" i="1" s="1"/>
  <c r="K951" i="1"/>
  <c r="L951" i="1" s="1"/>
  <c r="G951" i="1" s="1"/>
  <c r="K950" i="1"/>
  <c r="L950" i="1" s="1"/>
  <c r="G950" i="1" s="1"/>
  <c r="K949" i="1"/>
  <c r="L949" i="1" s="1"/>
  <c r="G949" i="1" s="1"/>
  <c r="K948" i="1"/>
  <c r="L948" i="1" s="1"/>
  <c r="G948" i="1" s="1"/>
  <c r="K947" i="1"/>
  <c r="L947" i="1" s="1"/>
  <c r="G947" i="1" s="1"/>
  <c r="K946" i="1"/>
  <c r="L946" i="1" s="1"/>
  <c r="G946" i="1" s="1"/>
  <c r="M945" i="1"/>
  <c r="K945" i="1"/>
  <c r="L945" i="1" s="1"/>
  <c r="G945" i="1" s="1"/>
  <c r="K944" i="1"/>
  <c r="L944" i="1" s="1"/>
  <c r="G944" i="1" s="1"/>
  <c r="K943" i="1"/>
  <c r="L943" i="1" s="1"/>
  <c r="G943" i="1" s="1"/>
  <c r="K942" i="1"/>
  <c r="L942" i="1" s="1"/>
  <c r="G942" i="1" s="1"/>
  <c r="K941" i="1"/>
  <c r="L941" i="1" s="1"/>
  <c r="G941" i="1" s="1"/>
  <c r="K940" i="1"/>
  <c r="L940" i="1" s="1"/>
  <c r="G940" i="1" s="1"/>
  <c r="K939" i="1"/>
  <c r="L939" i="1" s="1"/>
  <c r="G939" i="1" s="1"/>
  <c r="K938" i="1"/>
  <c r="L938" i="1" s="1"/>
  <c r="G938" i="1" s="1"/>
  <c r="M937" i="1"/>
  <c r="K937" i="1"/>
  <c r="L937" i="1" s="1"/>
  <c r="G937" i="1" s="1"/>
  <c r="K936" i="1"/>
  <c r="L936" i="1" s="1"/>
  <c r="G936" i="1" s="1"/>
  <c r="K935" i="1"/>
  <c r="L935" i="1" s="1"/>
  <c r="G935" i="1" s="1"/>
  <c r="K934" i="1"/>
  <c r="L934" i="1" s="1"/>
  <c r="G934" i="1" s="1"/>
  <c r="K933" i="1"/>
  <c r="L933" i="1" s="1"/>
  <c r="G933" i="1" s="1"/>
  <c r="K932" i="1"/>
  <c r="L932" i="1" s="1"/>
  <c r="G932" i="1" s="1"/>
  <c r="K931" i="1"/>
  <c r="L931" i="1" s="1"/>
  <c r="G931" i="1" s="1"/>
  <c r="K930" i="1"/>
  <c r="L930" i="1" s="1"/>
  <c r="G930" i="1" s="1"/>
  <c r="M929" i="1"/>
  <c r="K929" i="1"/>
  <c r="L929" i="1" s="1"/>
  <c r="G929" i="1" s="1"/>
  <c r="K928" i="1"/>
  <c r="L928" i="1" s="1"/>
  <c r="G928" i="1" s="1"/>
  <c r="K927" i="1"/>
  <c r="L927" i="1" s="1"/>
  <c r="G927" i="1" s="1"/>
  <c r="K926" i="1"/>
  <c r="L926" i="1" s="1"/>
  <c r="G926" i="1" s="1"/>
  <c r="K925" i="1"/>
  <c r="L925" i="1" s="1"/>
  <c r="G925" i="1" s="1"/>
  <c r="K924" i="1"/>
  <c r="L924" i="1" s="1"/>
  <c r="G924" i="1" s="1"/>
  <c r="K923" i="1"/>
  <c r="L923" i="1" s="1"/>
  <c r="G923" i="1" s="1"/>
  <c r="K922" i="1"/>
  <c r="L922" i="1" s="1"/>
  <c r="G922" i="1" s="1"/>
  <c r="M921" i="1"/>
  <c r="K921" i="1"/>
  <c r="L921" i="1" s="1"/>
  <c r="G921" i="1" s="1"/>
  <c r="K920" i="1"/>
  <c r="L920" i="1" s="1"/>
  <c r="K919" i="1"/>
  <c r="L919" i="1" s="1"/>
  <c r="G919" i="1" s="1"/>
  <c r="K918" i="1"/>
  <c r="L918" i="1" s="1"/>
  <c r="K917" i="1"/>
  <c r="L917" i="1" s="1"/>
  <c r="G917" i="1" s="1"/>
  <c r="K916" i="1"/>
  <c r="L916" i="1" s="1"/>
  <c r="K915" i="1"/>
  <c r="L915" i="1" s="1"/>
  <c r="G915" i="1" s="1"/>
  <c r="K914" i="1"/>
  <c r="L914" i="1" s="1"/>
  <c r="K913" i="1"/>
  <c r="L913" i="1" s="1"/>
  <c r="G913" i="1" s="1"/>
  <c r="K912" i="1"/>
  <c r="L912" i="1" s="1"/>
  <c r="K911" i="1"/>
  <c r="L911" i="1" s="1"/>
  <c r="G911" i="1" s="1"/>
  <c r="K910" i="1"/>
  <c r="L910" i="1" s="1"/>
  <c r="M909" i="1"/>
  <c r="K909" i="1"/>
  <c r="L909" i="1" s="1"/>
  <c r="G909" i="1" s="1"/>
  <c r="K908" i="1"/>
  <c r="L908" i="1" s="1"/>
  <c r="K907" i="1"/>
  <c r="L907" i="1" s="1"/>
  <c r="K906" i="1"/>
  <c r="L906" i="1" s="1"/>
  <c r="K905" i="1"/>
  <c r="L905" i="1" s="1"/>
  <c r="G905" i="1" s="1"/>
  <c r="K904" i="1"/>
  <c r="L904" i="1" s="1"/>
  <c r="K903" i="1"/>
  <c r="L903" i="1" s="1"/>
  <c r="G903" i="1" s="1"/>
  <c r="K902" i="1"/>
  <c r="L902" i="1" s="1"/>
  <c r="K901" i="1"/>
  <c r="L901" i="1" s="1"/>
  <c r="G901" i="1" s="1"/>
  <c r="K900" i="1"/>
  <c r="L900" i="1" s="1"/>
  <c r="K899" i="1"/>
  <c r="L899" i="1" s="1"/>
  <c r="K898" i="1"/>
  <c r="L898" i="1" s="1"/>
  <c r="K897" i="1"/>
  <c r="L897" i="1" s="1"/>
  <c r="G897" i="1" s="1"/>
  <c r="K896" i="1"/>
  <c r="L896" i="1" s="1"/>
  <c r="K895" i="1"/>
  <c r="L895" i="1" s="1"/>
  <c r="G895" i="1" s="1"/>
  <c r="K894" i="1"/>
  <c r="L894" i="1" s="1"/>
  <c r="K893" i="1"/>
  <c r="L893" i="1" s="1"/>
  <c r="G893" i="1" s="1"/>
  <c r="K892" i="1"/>
  <c r="L892" i="1" s="1"/>
  <c r="K891" i="1"/>
  <c r="L891" i="1" s="1"/>
  <c r="K890" i="1"/>
  <c r="L890" i="1" s="1"/>
  <c r="M890" i="1" s="1"/>
  <c r="K889" i="1"/>
  <c r="L889" i="1" s="1"/>
  <c r="K888" i="1"/>
  <c r="L888" i="1" s="1"/>
  <c r="G888" i="1" s="1"/>
  <c r="K887" i="1"/>
  <c r="L887" i="1" s="1"/>
  <c r="G887" i="1" s="1"/>
  <c r="K886" i="1"/>
  <c r="L886" i="1" s="1"/>
  <c r="K885" i="1"/>
  <c r="L885" i="1" s="1"/>
  <c r="M885" i="1" s="1"/>
  <c r="K884" i="1"/>
  <c r="L884" i="1" s="1"/>
  <c r="M884" i="1" s="1"/>
  <c r="K883" i="1"/>
  <c r="L883" i="1" s="1"/>
  <c r="K882" i="1"/>
  <c r="L882" i="1" s="1"/>
  <c r="M882" i="1" s="1"/>
  <c r="K881" i="1"/>
  <c r="L881" i="1" s="1"/>
  <c r="K880" i="1"/>
  <c r="L880" i="1" s="1"/>
  <c r="M880" i="1" s="1"/>
  <c r="K879" i="1"/>
  <c r="L879" i="1" s="1"/>
  <c r="G879" i="1" s="1"/>
  <c r="K878" i="1"/>
  <c r="L878" i="1" s="1"/>
  <c r="K877" i="1"/>
  <c r="L877" i="1" s="1"/>
  <c r="M877" i="1" s="1"/>
  <c r="K876" i="1"/>
  <c r="L876" i="1" s="1"/>
  <c r="G876" i="1" s="1"/>
  <c r="K875" i="1"/>
  <c r="L875" i="1" s="1"/>
  <c r="K874" i="1"/>
  <c r="L874" i="1" s="1"/>
  <c r="M874" i="1" s="1"/>
  <c r="K873" i="1"/>
  <c r="L873" i="1" s="1"/>
  <c r="K872" i="1"/>
  <c r="L872" i="1" s="1"/>
  <c r="G872" i="1" s="1"/>
  <c r="K871" i="1"/>
  <c r="L871" i="1" s="1"/>
  <c r="G871" i="1" s="1"/>
  <c r="K870" i="1"/>
  <c r="L870" i="1" s="1"/>
  <c r="K869" i="1"/>
  <c r="L869" i="1" s="1"/>
  <c r="M869" i="1" s="1"/>
  <c r="K868" i="1"/>
  <c r="L868" i="1" s="1"/>
  <c r="M868" i="1" s="1"/>
  <c r="K867" i="1"/>
  <c r="L867" i="1" s="1"/>
  <c r="K866" i="1"/>
  <c r="L866" i="1" s="1"/>
  <c r="G866" i="1" s="1"/>
  <c r="K865" i="1"/>
  <c r="L865" i="1" s="1"/>
  <c r="G865" i="1" s="1"/>
  <c r="K864" i="1"/>
  <c r="L864" i="1" s="1"/>
  <c r="K863" i="1"/>
  <c r="L863" i="1" s="1"/>
  <c r="K862" i="1"/>
  <c r="L862" i="1" s="1"/>
  <c r="G862" i="1" s="1"/>
  <c r="K861" i="1"/>
  <c r="L861" i="1" s="1"/>
  <c r="G861" i="1" s="1"/>
  <c r="L860" i="1"/>
  <c r="K860" i="1"/>
  <c r="K859" i="1"/>
  <c r="L859" i="1" s="1"/>
  <c r="K858" i="1"/>
  <c r="L858" i="1" s="1"/>
  <c r="G858" i="1" s="1"/>
  <c r="K857" i="1"/>
  <c r="L857" i="1" s="1"/>
  <c r="G857" i="1" s="1"/>
  <c r="K856" i="1"/>
  <c r="L856" i="1" s="1"/>
  <c r="K855" i="1"/>
  <c r="L855" i="1" s="1"/>
  <c r="K854" i="1"/>
  <c r="L854" i="1" s="1"/>
  <c r="G854" i="1" s="1"/>
  <c r="K853" i="1"/>
  <c r="L853" i="1" s="1"/>
  <c r="G853" i="1" s="1"/>
  <c r="K852" i="1"/>
  <c r="L852" i="1" s="1"/>
  <c r="K851" i="1"/>
  <c r="L851" i="1" s="1"/>
  <c r="L850" i="1"/>
  <c r="G850" i="1" s="1"/>
  <c r="K850" i="1"/>
  <c r="K849" i="1"/>
  <c r="L849" i="1" s="1"/>
  <c r="G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L817" i="1"/>
  <c r="M817" i="1" s="1"/>
  <c r="K817" i="1"/>
  <c r="K816" i="1"/>
  <c r="L816" i="1" s="1"/>
  <c r="L815" i="1"/>
  <c r="M815" i="1" s="1"/>
  <c r="K815" i="1"/>
  <c r="K814" i="1"/>
  <c r="L814" i="1" s="1"/>
  <c r="K813" i="1"/>
  <c r="L813" i="1" s="1"/>
  <c r="G813" i="1" s="1"/>
  <c r="K812" i="1"/>
  <c r="L812" i="1" s="1"/>
  <c r="K811" i="1"/>
  <c r="L811" i="1" s="1"/>
  <c r="G811" i="1" s="1"/>
  <c r="K810" i="1"/>
  <c r="L810" i="1" s="1"/>
  <c r="K809" i="1"/>
  <c r="L809" i="1" s="1"/>
  <c r="G809" i="1" s="1"/>
  <c r="K808" i="1"/>
  <c r="L808" i="1" s="1"/>
  <c r="K807" i="1"/>
  <c r="L807" i="1" s="1"/>
  <c r="G807" i="1" s="1"/>
  <c r="K806" i="1"/>
  <c r="L806" i="1" s="1"/>
  <c r="K805" i="1"/>
  <c r="L805" i="1" s="1"/>
  <c r="G805" i="1" s="1"/>
  <c r="K804" i="1"/>
  <c r="L804" i="1" s="1"/>
  <c r="K803" i="1"/>
  <c r="L803" i="1" s="1"/>
  <c r="G803" i="1" s="1"/>
  <c r="K802" i="1"/>
  <c r="L802" i="1" s="1"/>
  <c r="K801" i="1"/>
  <c r="L801" i="1" s="1"/>
  <c r="G801" i="1" s="1"/>
  <c r="K800" i="1"/>
  <c r="L800" i="1" s="1"/>
  <c r="K799" i="1"/>
  <c r="L799" i="1" s="1"/>
  <c r="G799" i="1" s="1"/>
  <c r="K798" i="1"/>
  <c r="L798" i="1" s="1"/>
  <c r="K797" i="1"/>
  <c r="L797" i="1" s="1"/>
  <c r="G797" i="1" s="1"/>
  <c r="K796" i="1"/>
  <c r="L796" i="1" s="1"/>
  <c r="K795" i="1"/>
  <c r="L795" i="1" s="1"/>
  <c r="G795" i="1" s="1"/>
  <c r="K794" i="1"/>
  <c r="L794" i="1" s="1"/>
  <c r="K793" i="1"/>
  <c r="L793" i="1" s="1"/>
  <c r="G793" i="1" s="1"/>
  <c r="K792" i="1"/>
  <c r="L792" i="1" s="1"/>
  <c r="K791" i="1"/>
  <c r="L791" i="1" s="1"/>
  <c r="G791" i="1" s="1"/>
  <c r="K790" i="1"/>
  <c r="L790" i="1" s="1"/>
  <c r="K789" i="1"/>
  <c r="L789" i="1" s="1"/>
  <c r="G789" i="1" s="1"/>
  <c r="K788" i="1"/>
  <c r="L788" i="1" s="1"/>
  <c r="K787" i="1"/>
  <c r="L787" i="1" s="1"/>
  <c r="G787" i="1" s="1"/>
  <c r="K786" i="1"/>
  <c r="L786" i="1" s="1"/>
  <c r="K785" i="1"/>
  <c r="L785" i="1" s="1"/>
  <c r="G785" i="1" s="1"/>
  <c r="K784" i="1"/>
  <c r="L784" i="1" s="1"/>
  <c r="K783" i="1"/>
  <c r="L783" i="1" s="1"/>
  <c r="G783" i="1" s="1"/>
  <c r="K782" i="1"/>
  <c r="L782" i="1" s="1"/>
  <c r="K781" i="1"/>
  <c r="L781" i="1" s="1"/>
  <c r="G781" i="1" s="1"/>
  <c r="K780" i="1"/>
  <c r="L780" i="1" s="1"/>
  <c r="K779" i="1"/>
  <c r="L779" i="1" s="1"/>
  <c r="G779" i="1" s="1"/>
  <c r="K778" i="1"/>
  <c r="L778" i="1" s="1"/>
  <c r="K777" i="1"/>
  <c r="L777" i="1" s="1"/>
  <c r="G777" i="1" s="1"/>
  <c r="K776" i="1"/>
  <c r="L776" i="1" s="1"/>
  <c r="K775" i="1"/>
  <c r="L775" i="1" s="1"/>
  <c r="G775" i="1" s="1"/>
  <c r="K774" i="1"/>
  <c r="L774" i="1" s="1"/>
  <c r="K773" i="1"/>
  <c r="L773" i="1" s="1"/>
  <c r="G773" i="1" s="1"/>
  <c r="K772" i="1"/>
  <c r="L772" i="1" s="1"/>
  <c r="K771" i="1"/>
  <c r="L771" i="1" s="1"/>
  <c r="G771" i="1" s="1"/>
  <c r="K770" i="1"/>
  <c r="L770" i="1" s="1"/>
  <c r="K769" i="1"/>
  <c r="L769" i="1" s="1"/>
  <c r="G769" i="1" s="1"/>
  <c r="K768" i="1"/>
  <c r="L768" i="1" s="1"/>
  <c r="K767" i="1"/>
  <c r="L767" i="1" s="1"/>
  <c r="G767" i="1" s="1"/>
  <c r="K766" i="1"/>
  <c r="L766" i="1" s="1"/>
  <c r="K765" i="1"/>
  <c r="L765" i="1" s="1"/>
  <c r="G765" i="1" s="1"/>
  <c r="K764" i="1"/>
  <c r="L764" i="1" s="1"/>
  <c r="K763" i="1"/>
  <c r="L763" i="1" s="1"/>
  <c r="G763" i="1" s="1"/>
  <c r="K762" i="1"/>
  <c r="L762" i="1" s="1"/>
  <c r="K761" i="1"/>
  <c r="L761" i="1" s="1"/>
  <c r="G761" i="1" s="1"/>
  <c r="K760" i="1"/>
  <c r="L760" i="1" s="1"/>
  <c r="K759" i="1"/>
  <c r="L759" i="1" s="1"/>
  <c r="G759" i="1" s="1"/>
  <c r="K758" i="1"/>
  <c r="L758" i="1" s="1"/>
  <c r="K757" i="1"/>
  <c r="L757" i="1" s="1"/>
  <c r="G757" i="1" s="1"/>
  <c r="K756" i="1"/>
  <c r="L756" i="1" s="1"/>
  <c r="K755" i="1"/>
  <c r="L755" i="1" s="1"/>
  <c r="G755" i="1" s="1"/>
  <c r="K754" i="1"/>
  <c r="L754" i="1" s="1"/>
  <c r="K753" i="1"/>
  <c r="L753" i="1" s="1"/>
  <c r="G753" i="1" s="1"/>
  <c r="K752" i="1"/>
  <c r="L752" i="1" s="1"/>
  <c r="K751" i="1"/>
  <c r="L751" i="1" s="1"/>
  <c r="G751" i="1" s="1"/>
  <c r="K750" i="1"/>
  <c r="L750" i="1" s="1"/>
  <c r="K749" i="1"/>
  <c r="L749" i="1" s="1"/>
  <c r="G749" i="1" s="1"/>
  <c r="K748" i="1"/>
  <c r="L748" i="1" s="1"/>
  <c r="K747" i="1"/>
  <c r="L747" i="1" s="1"/>
  <c r="G747" i="1" s="1"/>
  <c r="K746" i="1"/>
  <c r="L746" i="1" s="1"/>
  <c r="K745" i="1"/>
  <c r="L745" i="1" s="1"/>
  <c r="G745" i="1" s="1"/>
  <c r="K744" i="1"/>
  <c r="L744" i="1" s="1"/>
  <c r="K743" i="1"/>
  <c r="L743" i="1" s="1"/>
  <c r="G743" i="1" s="1"/>
  <c r="K742" i="1"/>
  <c r="L742" i="1" s="1"/>
  <c r="K741" i="1"/>
  <c r="L741" i="1" s="1"/>
  <c r="G741" i="1" s="1"/>
  <c r="K740" i="1"/>
  <c r="L740" i="1" s="1"/>
  <c r="K739" i="1"/>
  <c r="L739" i="1" s="1"/>
  <c r="G739" i="1" s="1"/>
  <c r="K738" i="1"/>
  <c r="L738" i="1" s="1"/>
  <c r="K737" i="1"/>
  <c r="L737" i="1" s="1"/>
  <c r="G737" i="1" s="1"/>
  <c r="K736" i="1"/>
  <c r="L736" i="1" s="1"/>
  <c r="K735" i="1"/>
  <c r="L735" i="1" s="1"/>
  <c r="G735" i="1" s="1"/>
  <c r="K734" i="1"/>
  <c r="L734" i="1" s="1"/>
  <c r="K733" i="1"/>
  <c r="L733" i="1" s="1"/>
  <c r="G733" i="1" s="1"/>
  <c r="K732" i="1"/>
  <c r="L732" i="1" s="1"/>
  <c r="K731" i="1"/>
  <c r="L731" i="1" s="1"/>
  <c r="G731" i="1" s="1"/>
  <c r="K730" i="1"/>
  <c r="L730" i="1" s="1"/>
  <c r="K729" i="1"/>
  <c r="L729" i="1" s="1"/>
  <c r="M729" i="1" s="1"/>
  <c r="K728" i="1"/>
  <c r="L728" i="1" s="1"/>
  <c r="K727" i="1"/>
  <c r="L727" i="1" s="1"/>
  <c r="G727" i="1" s="1"/>
  <c r="K726" i="1"/>
  <c r="L726" i="1" s="1"/>
  <c r="K725" i="1"/>
  <c r="L725" i="1" s="1"/>
  <c r="G725" i="1" s="1"/>
  <c r="K724" i="1"/>
  <c r="L724" i="1" s="1"/>
  <c r="K723" i="1"/>
  <c r="L723" i="1" s="1"/>
  <c r="G723" i="1" s="1"/>
  <c r="K722" i="1"/>
  <c r="L722" i="1" s="1"/>
  <c r="K721" i="1"/>
  <c r="L721" i="1" s="1"/>
  <c r="G721" i="1" s="1"/>
  <c r="K720" i="1"/>
  <c r="L720" i="1" s="1"/>
  <c r="K719" i="1"/>
  <c r="L719" i="1" s="1"/>
  <c r="G719" i="1" s="1"/>
  <c r="K718" i="1"/>
  <c r="L718" i="1" s="1"/>
  <c r="K717" i="1"/>
  <c r="L717" i="1" s="1"/>
  <c r="G717" i="1" s="1"/>
  <c r="K716" i="1"/>
  <c r="L716" i="1" s="1"/>
  <c r="K715" i="1"/>
  <c r="L715" i="1" s="1"/>
  <c r="G715" i="1" s="1"/>
  <c r="K714" i="1"/>
  <c r="L714" i="1" s="1"/>
  <c r="K713" i="1"/>
  <c r="L713" i="1" s="1"/>
  <c r="G713" i="1" s="1"/>
  <c r="K712" i="1"/>
  <c r="L712" i="1" s="1"/>
  <c r="K711" i="1"/>
  <c r="L711" i="1" s="1"/>
  <c r="G711" i="1" s="1"/>
  <c r="K710" i="1"/>
  <c r="L710" i="1" s="1"/>
  <c r="K709" i="1"/>
  <c r="L709" i="1" s="1"/>
  <c r="G709" i="1" s="1"/>
  <c r="K708" i="1"/>
  <c r="L708" i="1" s="1"/>
  <c r="K707" i="1"/>
  <c r="L707" i="1" s="1"/>
  <c r="G707" i="1" s="1"/>
  <c r="K706" i="1"/>
  <c r="L706" i="1" s="1"/>
  <c r="K705" i="1"/>
  <c r="L705" i="1" s="1"/>
  <c r="G705" i="1" s="1"/>
  <c r="K704" i="1"/>
  <c r="L704" i="1" s="1"/>
  <c r="K703" i="1"/>
  <c r="L703" i="1" s="1"/>
  <c r="G703" i="1" s="1"/>
  <c r="K702" i="1"/>
  <c r="L702" i="1" s="1"/>
  <c r="K701" i="1"/>
  <c r="L701" i="1" s="1"/>
  <c r="G701" i="1" s="1"/>
  <c r="K700" i="1"/>
  <c r="L700" i="1" s="1"/>
  <c r="K699" i="1"/>
  <c r="L699" i="1" s="1"/>
  <c r="G699" i="1" s="1"/>
  <c r="K698" i="1"/>
  <c r="L698" i="1" s="1"/>
  <c r="K697" i="1"/>
  <c r="L697" i="1" s="1"/>
  <c r="G697" i="1" s="1"/>
  <c r="K696" i="1"/>
  <c r="L696" i="1" s="1"/>
  <c r="K695" i="1"/>
  <c r="L695" i="1" s="1"/>
  <c r="G695" i="1" s="1"/>
  <c r="K694" i="1"/>
  <c r="L694" i="1" s="1"/>
  <c r="K693" i="1"/>
  <c r="L693" i="1" s="1"/>
  <c r="G693" i="1" s="1"/>
  <c r="K692" i="1"/>
  <c r="L692" i="1" s="1"/>
  <c r="K691" i="1"/>
  <c r="L691" i="1" s="1"/>
  <c r="G691" i="1" s="1"/>
  <c r="K690" i="1"/>
  <c r="L690" i="1" s="1"/>
  <c r="K689" i="1"/>
  <c r="L689" i="1" s="1"/>
  <c r="G689" i="1" s="1"/>
  <c r="K688" i="1"/>
  <c r="L688" i="1" s="1"/>
  <c r="K687" i="1"/>
  <c r="L687" i="1" s="1"/>
  <c r="G687" i="1" s="1"/>
  <c r="K686" i="1"/>
  <c r="L686" i="1" s="1"/>
  <c r="K685" i="1"/>
  <c r="L685" i="1" s="1"/>
  <c r="G685" i="1" s="1"/>
  <c r="K684" i="1"/>
  <c r="L684" i="1" s="1"/>
  <c r="K683" i="1"/>
  <c r="L683" i="1" s="1"/>
  <c r="G683" i="1" s="1"/>
  <c r="K682" i="1"/>
  <c r="L682" i="1" s="1"/>
  <c r="K681" i="1"/>
  <c r="L681" i="1" s="1"/>
  <c r="G681" i="1" s="1"/>
  <c r="K680" i="1"/>
  <c r="L680" i="1" s="1"/>
  <c r="K679" i="1"/>
  <c r="L679" i="1" s="1"/>
  <c r="G679" i="1" s="1"/>
  <c r="K678" i="1"/>
  <c r="L678" i="1" s="1"/>
  <c r="K677" i="1"/>
  <c r="L677" i="1" s="1"/>
  <c r="G677" i="1" s="1"/>
  <c r="K676" i="1"/>
  <c r="L676" i="1" s="1"/>
  <c r="K675" i="1"/>
  <c r="L675" i="1" s="1"/>
  <c r="G675" i="1" s="1"/>
  <c r="K674" i="1"/>
  <c r="L674" i="1" s="1"/>
  <c r="K673" i="1"/>
  <c r="L673" i="1" s="1"/>
  <c r="G673" i="1" s="1"/>
  <c r="K672" i="1"/>
  <c r="L672" i="1" s="1"/>
  <c r="K671" i="1"/>
  <c r="L671" i="1" s="1"/>
  <c r="G671" i="1" s="1"/>
  <c r="K670" i="1"/>
  <c r="L670" i="1" s="1"/>
  <c r="K669" i="1"/>
  <c r="L669" i="1" s="1"/>
  <c r="G669" i="1" s="1"/>
  <c r="K668" i="1"/>
  <c r="L668" i="1" s="1"/>
  <c r="K667" i="1"/>
  <c r="L667" i="1" s="1"/>
  <c r="G667" i="1" s="1"/>
  <c r="K666" i="1"/>
  <c r="L666" i="1" s="1"/>
  <c r="K665" i="1"/>
  <c r="L665" i="1" s="1"/>
  <c r="G665" i="1" s="1"/>
  <c r="K664" i="1"/>
  <c r="L664" i="1" s="1"/>
  <c r="K663" i="1"/>
  <c r="L663" i="1" s="1"/>
  <c r="G663" i="1" s="1"/>
  <c r="K662" i="1"/>
  <c r="L662" i="1" s="1"/>
  <c r="K661" i="1"/>
  <c r="L661" i="1" s="1"/>
  <c r="G661" i="1" s="1"/>
  <c r="K660" i="1"/>
  <c r="L660" i="1" s="1"/>
  <c r="K659" i="1"/>
  <c r="L659" i="1" s="1"/>
  <c r="G659" i="1" s="1"/>
  <c r="K658" i="1"/>
  <c r="L658" i="1" s="1"/>
  <c r="K657" i="1"/>
  <c r="L657" i="1" s="1"/>
  <c r="G657" i="1" s="1"/>
  <c r="K656" i="1"/>
  <c r="L656" i="1" s="1"/>
  <c r="K655" i="1"/>
  <c r="L655" i="1" s="1"/>
  <c r="G655" i="1" s="1"/>
  <c r="K654" i="1"/>
  <c r="L654" i="1" s="1"/>
  <c r="K653" i="1"/>
  <c r="L653" i="1" s="1"/>
  <c r="G653" i="1" s="1"/>
  <c r="K652" i="1"/>
  <c r="L652" i="1" s="1"/>
  <c r="K651" i="1"/>
  <c r="L651" i="1" s="1"/>
  <c r="G651" i="1" s="1"/>
  <c r="K650" i="1"/>
  <c r="L650" i="1" s="1"/>
  <c r="K649" i="1"/>
  <c r="L649" i="1" s="1"/>
  <c r="G649" i="1" s="1"/>
  <c r="K648" i="1"/>
  <c r="L648" i="1" s="1"/>
  <c r="G648" i="1" s="1"/>
  <c r="K647" i="1"/>
  <c r="L647" i="1" s="1"/>
  <c r="G647" i="1" s="1"/>
  <c r="K646" i="1"/>
  <c r="L646" i="1" s="1"/>
  <c r="G646" i="1" s="1"/>
  <c r="K645" i="1"/>
  <c r="L645" i="1" s="1"/>
  <c r="K644" i="1"/>
  <c r="L644" i="1" s="1"/>
  <c r="G644" i="1" s="1"/>
  <c r="K643" i="1"/>
  <c r="L643" i="1" s="1"/>
  <c r="G643" i="1" s="1"/>
  <c r="K642" i="1"/>
  <c r="L642" i="1" s="1"/>
  <c r="G642" i="1" s="1"/>
  <c r="K641" i="1"/>
  <c r="L641" i="1" s="1"/>
  <c r="G641" i="1" s="1"/>
  <c r="K640" i="1"/>
  <c r="L640" i="1" s="1"/>
  <c r="G640" i="1" s="1"/>
  <c r="K639" i="1"/>
  <c r="L639" i="1" s="1"/>
  <c r="G639" i="1" s="1"/>
  <c r="K638" i="1"/>
  <c r="L638" i="1" s="1"/>
  <c r="G638" i="1" s="1"/>
  <c r="K637" i="1"/>
  <c r="L637" i="1" s="1"/>
  <c r="K636" i="1"/>
  <c r="L636" i="1" s="1"/>
  <c r="G636" i="1" s="1"/>
  <c r="K635" i="1"/>
  <c r="L635" i="1" s="1"/>
  <c r="G635" i="1" s="1"/>
  <c r="K634" i="1"/>
  <c r="L634" i="1" s="1"/>
  <c r="G634" i="1" s="1"/>
  <c r="K633" i="1"/>
  <c r="L633" i="1" s="1"/>
  <c r="G633" i="1" s="1"/>
  <c r="K632" i="1"/>
  <c r="L632" i="1" s="1"/>
  <c r="G632" i="1" s="1"/>
  <c r="K631" i="1"/>
  <c r="L631" i="1" s="1"/>
  <c r="G631" i="1" s="1"/>
  <c r="K630" i="1"/>
  <c r="L630" i="1" s="1"/>
  <c r="G630" i="1" s="1"/>
  <c r="K629" i="1"/>
  <c r="L629" i="1" s="1"/>
  <c r="K628" i="1"/>
  <c r="L628" i="1" s="1"/>
  <c r="G628" i="1" s="1"/>
  <c r="K627" i="1"/>
  <c r="L627" i="1" s="1"/>
  <c r="G627" i="1" s="1"/>
  <c r="K626" i="1"/>
  <c r="L626" i="1" s="1"/>
  <c r="G626" i="1" s="1"/>
  <c r="K625" i="1"/>
  <c r="L625" i="1" s="1"/>
  <c r="G625" i="1" s="1"/>
  <c r="K624" i="1"/>
  <c r="L624" i="1" s="1"/>
  <c r="G624" i="1" s="1"/>
  <c r="M623" i="1"/>
  <c r="K623" i="1"/>
  <c r="L623" i="1" s="1"/>
  <c r="G623" i="1" s="1"/>
  <c r="K622" i="1"/>
  <c r="L622" i="1" s="1"/>
  <c r="G622" i="1" s="1"/>
  <c r="K621" i="1"/>
  <c r="L621" i="1" s="1"/>
  <c r="K620" i="1"/>
  <c r="L620" i="1" s="1"/>
  <c r="G620" i="1" s="1"/>
  <c r="K619" i="1"/>
  <c r="L619" i="1" s="1"/>
  <c r="G619" i="1" s="1"/>
  <c r="K618" i="1"/>
  <c r="L618" i="1" s="1"/>
  <c r="G618" i="1" s="1"/>
  <c r="K617" i="1"/>
  <c r="L617" i="1" s="1"/>
  <c r="G617" i="1" s="1"/>
  <c r="K616" i="1"/>
  <c r="L616" i="1" s="1"/>
  <c r="G616" i="1" s="1"/>
  <c r="K615" i="1"/>
  <c r="L615" i="1" s="1"/>
  <c r="G615" i="1" s="1"/>
  <c r="K614" i="1"/>
  <c r="L614" i="1" s="1"/>
  <c r="G614" i="1" s="1"/>
  <c r="K613" i="1"/>
  <c r="L613" i="1" s="1"/>
  <c r="G613" i="1" s="1"/>
  <c r="K612" i="1"/>
  <c r="L612" i="1" s="1"/>
  <c r="K611" i="1"/>
  <c r="L611" i="1" s="1"/>
  <c r="G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G605" i="1" s="1"/>
  <c r="K604" i="1"/>
  <c r="L604" i="1" s="1"/>
  <c r="K603" i="1"/>
  <c r="L603" i="1" s="1"/>
  <c r="G603" i="1" s="1"/>
  <c r="K602" i="1"/>
  <c r="L602" i="1" s="1"/>
  <c r="K601" i="1"/>
  <c r="L601" i="1" s="1"/>
  <c r="G601" i="1" s="1"/>
  <c r="K600" i="1"/>
  <c r="L600" i="1" s="1"/>
  <c r="K599" i="1"/>
  <c r="L599" i="1" s="1"/>
  <c r="K598" i="1"/>
  <c r="L598" i="1" s="1"/>
  <c r="K597" i="1"/>
  <c r="L597" i="1" s="1"/>
  <c r="G597" i="1" s="1"/>
  <c r="K596" i="1"/>
  <c r="L596" i="1" s="1"/>
  <c r="K595" i="1"/>
  <c r="L595" i="1" s="1"/>
  <c r="G595" i="1" s="1"/>
  <c r="K594" i="1"/>
  <c r="L594" i="1" s="1"/>
  <c r="K593" i="1"/>
  <c r="L593" i="1" s="1"/>
  <c r="G593" i="1" s="1"/>
  <c r="K592" i="1"/>
  <c r="L592" i="1" s="1"/>
  <c r="K591" i="1"/>
  <c r="L591" i="1" s="1"/>
  <c r="K590" i="1"/>
  <c r="L590" i="1" s="1"/>
  <c r="K589" i="1"/>
  <c r="L589" i="1" s="1"/>
  <c r="G589" i="1" s="1"/>
  <c r="K588" i="1"/>
  <c r="L588" i="1" s="1"/>
  <c r="K587" i="1"/>
  <c r="L587" i="1" s="1"/>
  <c r="G587" i="1" s="1"/>
  <c r="K586" i="1"/>
  <c r="L586" i="1" s="1"/>
  <c r="M585" i="1"/>
  <c r="K585" i="1"/>
  <c r="L585" i="1" s="1"/>
  <c r="G585" i="1" s="1"/>
  <c r="K584" i="1"/>
  <c r="L584" i="1" s="1"/>
  <c r="K583" i="1"/>
  <c r="L583" i="1" s="1"/>
  <c r="K582" i="1"/>
  <c r="L582" i="1" s="1"/>
  <c r="K581" i="1"/>
  <c r="L581" i="1" s="1"/>
  <c r="G581" i="1" s="1"/>
  <c r="K580" i="1"/>
  <c r="L580" i="1" s="1"/>
  <c r="K579" i="1"/>
  <c r="L579" i="1" s="1"/>
  <c r="G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G573" i="1" s="1"/>
  <c r="K572" i="1"/>
  <c r="L572" i="1" s="1"/>
  <c r="K571" i="1"/>
  <c r="L571" i="1" s="1"/>
  <c r="G571" i="1" s="1"/>
  <c r="K570" i="1"/>
  <c r="L570" i="1" s="1"/>
  <c r="K569" i="1"/>
  <c r="L569" i="1" s="1"/>
  <c r="G569" i="1" s="1"/>
  <c r="K568" i="1"/>
  <c r="L568" i="1" s="1"/>
  <c r="K567" i="1"/>
  <c r="L567" i="1" s="1"/>
  <c r="K566" i="1"/>
  <c r="L566" i="1" s="1"/>
  <c r="K565" i="1"/>
  <c r="L565" i="1" s="1"/>
  <c r="G565" i="1" s="1"/>
  <c r="K564" i="1"/>
  <c r="L564" i="1" s="1"/>
  <c r="K563" i="1"/>
  <c r="L563" i="1" s="1"/>
  <c r="G563" i="1" s="1"/>
  <c r="K562" i="1"/>
  <c r="L562" i="1" s="1"/>
  <c r="K561" i="1"/>
  <c r="L561" i="1" s="1"/>
  <c r="G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M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M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L529" i="1"/>
  <c r="K529" i="1"/>
  <c r="K528" i="1"/>
  <c r="L528" i="1" s="1"/>
  <c r="K527" i="1"/>
  <c r="L527" i="1" s="1"/>
  <c r="M527" i="1" s="1"/>
  <c r="G527" i="1"/>
  <c r="K526" i="1"/>
  <c r="L526" i="1" s="1"/>
  <c r="L525" i="1"/>
  <c r="K525" i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M519" i="1" s="1"/>
  <c r="K518" i="1"/>
  <c r="L518" i="1" s="1"/>
  <c r="K517" i="1"/>
  <c r="L517" i="1" s="1"/>
  <c r="M517" i="1" s="1"/>
  <c r="G517" i="1"/>
  <c r="K516" i="1"/>
  <c r="L516" i="1" s="1"/>
  <c r="K515" i="1"/>
  <c r="L515" i="1" s="1"/>
  <c r="K514" i="1"/>
  <c r="L514" i="1" s="1"/>
  <c r="K513" i="1"/>
  <c r="L513" i="1" s="1"/>
  <c r="M513" i="1" s="1"/>
  <c r="K512" i="1"/>
  <c r="L512" i="1" s="1"/>
  <c r="K511" i="1"/>
  <c r="L511" i="1" s="1"/>
  <c r="M511" i="1" s="1"/>
  <c r="K510" i="1"/>
  <c r="L510" i="1" s="1"/>
  <c r="K509" i="1"/>
  <c r="L509" i="1" s="1"/>
  <c r="M509" i="1" s="1"/>
  <c r="K508" i="1"/>
  <c r="L508" i="1" s="1"/>
  <c r="K507" i="1"/>
  <c r="L507" i="1" s="1"/>
  <c r="K506" i="1"/>
  <c r="L506" i="1" s="1"/>
  <c r="K505" i="1"/>
  <c r="L505" i="1" s="1"/>
  <c r="M505" i="1" s="1"/>
  <c r="K504" i="1"/>
  <c r="L504" i="1" s="1"/>
  <c r="K503" i="1"/>
  <c r="L503" i="1" s="1"/>
  <c r="M503" i="1" s="1"/>
  <c r="K502" i="1"/>
  <c r="L502" i="1" s="1"/>
  <c r="K501" i="1"/>
  <c r="L501" i="1" s="1"/>
  <c r="M501" i="1" s="1"/>
  <c r="G501" i="1"/>
  <c r="K500" i="1"/>
  <c r="L500" i="1" s="1"/>
  <c r="K499" i="1"/>
  <c r="L499" i="1" s="1"/>
  <c r="K498" i="1"/>
  <c r="L498" i="1" s="1"/>
  <c r="K497" i="1"/>
  <c r="L497" i="1" s="1"/>
  <c r="M497" i="1" s="1"/>
  <c r="K496" i="1"/>
  <c r="L496" i="1" s="1"/>
  <c r="K495" i="1"/>
  <c r="L495" i="1" s="1"/>
  <c r="M495" i="1" s="1"/>
  <c r="K494" i="1"/>
  <c r="L494" i="1" s="1"/>
  <c r="K493" i="1"/>
  <c r="L493" i="1" s="1"/>
  <c r="M493" i="1" s="1"/>
  <c r="K492" i="1"/>
  <c r="L492" i="1" s="1"/>
  <c r="K491" i="1"/>
  <c r="L491" i="1" s="1"/>
  <c r="M491" i="1" s="1"/>
  <c r="K490" i="1"/>
  <c r="L490" i="1" s="1"/>
  <c r="K489" i="1"/>
  <c r="L489" i="1" s="1"/>
  <c r="M489" i="1" s="1"/>
  <c r="K488" i="1"/>
  <c r="L488" i="1" s="1"/>
  <c r="K487" i="1"/>
  <c r="L487" i="1" s="1"/>
  <c r="M487" i="1" s="1"/>
  <c r="K486" i="1"/>
  <c r="L486" i="1" s="1"/>
  <c r="K485" i="1"/>
  <c r="L485" i="1" s="1"/>
  <c r="M485" i="1" s="1"/>
  <c r="K484" i="1"/>
  <c r="L484" i="1" s="1"/>
  <c r="K483" i="1"/>
  <c r="L483" i="1" s="1"/>
  <c r="M483" i="1" s="1"/>
  <c r="K482" i="1"/>
  <c r="L482" i="1" s="1"/>
  <c r="K481" i="1"/>
  <c r="L481" i="1" s="1"/>
  <c r="M481" i="1" s="1"/>
  <c r="K480" i="1"/>
  <c r="L480" i="1" s="1"/>
  <c r="K479" i="1"/>
  <c r="L479" i="1" s="1"/>
  <c r="M479" i="1" s="1"/>
  <c r="K478" i="1"/>
  <c r="L478" i="1" s="1"/>
  <c r="K477" i="1"/>
  <c r="L477" i="1" s="1"/>
  <c r="M477" i="1" s="1"/>
  <c r="K476" i="1"/>
  <c r="L476" i="1" s="1"/>
  <c r="K475" i="1"/>
  <c r="L475" i="1" s="1"/>
  <c r="M475" i="1" s="1"/>
  <c r="K474" i="1"/>
  <c r="L474" i="1" s="1"/>
  <c r="K473" i="1"/>
  <c r="L473" i="1" s="1"/>
  <c r="M473" i="1" s="1"/>
  <c r="K472" i="1"/>
  <c r="L472" i="1" s="1"/>
  <c r="K471" i="1"/>
  <c r="L471" i="1" s="1"/>
  <c r="M471" i="1" s="1"/>
  <c r="K470" i="1"/>
  <c r="L470" i="1" s="1"/>
  <c r="K469" i="1"/>
  <c r="L469" i="1" s="1"/>
  <c r="M469" i="1" s="1"/>
  <c r="K468" i="1"/>
  <c r="L468" i="1" s="1"/>
  <c r="K467" i="1"/>
  <c r="L467" i="1" s="1"/>
  <c r="M467" i="1" s="1"/>
  <c r="K466" i="1"/>
  <c r="L466" i="1" s="1"/>
  <c r="K465" i="1"/>
  <c r="L465" i="1" s="1"/>
  <c r="M465" i="1" s="1"/>
  <c r="K464" i="1"/>
  <c r="L464" i="1" s="1"/>
  <c r="K463" i="1"/>
  <c r="L463" i="1" s="1"/>
  <c r="M463" i="1" s="1"/>
  <c r="K462" i="1"/>
  <c r="L462" i="1" s="1"/>
  <c r="K461" i="1"/>
  <c r="L461" i="1" s="1"/>
  <c r="M461" i="1" s="1"/>
  <c r="K460" i="1"/>
  <c r="L460" i="1" s="1"/>
  <c r="K459" i="1"/>
  <c r="L459" i="1" s="1"/>
  <c r="M459" i="1" s="1"/>
  <c r="K458" i="1"/>
  <c r="L458" i="1" s="1"/>
  <c r="K457" i="1"/>
  <c r="L457" i="1" s="1"/>
  <c r="M457" i="1" s="1"/>
  <c r="K456" i="1"/>
  <c r="L456" i="1" s="1"/>
  <c r="K455" i="1"/>
  <c r="L455" i="1" s="1"/>
  <c r="M455" i="1" s="1"/>
  <c r="K454" i="1"/>
  <c r="L454" i="1" s="1"/>
  <c r="K453" i="1"/>
  <c r="L453" i="1" s="1"/>
  <c r="M453" i="1" s="1"/>
  <c r="K452" i="1"/>
  <c r="L452" i="1" s="1"/>
  <c r="K451" i="1"/>
  <c r="L451" i="1" s="1"/>
  <c r="M451" i="1" s="1"/>
  <c r="K450" i="1"/>
  <c r="L450" i="1" s="1"/>
  <c r="K449" i="1"/>
  <c r="L449" i="1" s="1"/>
  <c r="M449" i="1" s="1"/>
  <c r="K448" i="1"/>
  <c r="L448" i="1" s="1"/>
  <c r="K447" i="1"/>
  <c r="L447" i="1" s="1"/>
  <c r="M447" i="1" s="1"/>
  <c r="K446" i="1"/>
  <c r="L446" i="1" s="1"/>
  <c r="K445" i="1"/>
  <c r="L445" i="1" s="1"/>
  <c r="M445" i="1" s="1"/>
  <c r="K444" i="1"/>
  <c r="L444" i="1" s="1"/>
  <c r="K443" i="1"/>
  <c r="L443" i="1" s="1"/>
  <c r="M443" i="1" s="1"/>
  <c r="K442" i="1"/>
  <c r="L442" i="1" s="1"/>
  <c r="K441" i="1"/>
  <c r="L441" i="1" s="1"/>
  <c r="M441" i="1" s="1"/>
  <c r="K440" i="1"/>
  <c r="L440" i="1" s="1"/>
  <c r="K439" i="1"/>
  <c r="L439" i="1" s="1"/>
  <c r="M439" i="1" s="1"/>
  <c r="K438" i="1"/>
  <c r="L438" i="1" s="1"/>
  <c r="K437" i="1"/>
  <c r="L437" i="1" s="1"/>
  <c r="M437" i="1" s="1"/>
  <c r="K436" i="1"/>
  <c r="L436" i="1" s="1"/>
  <c r="K435" i="1"/>
  <c r="L435" i="1" s="1"/>
  <c r="M435" i="1" s="1"/>
  <c r="K434" i="1"/>
  <c r="L434" i="1" s="1"/>
  <c r="K433" i="1"/>
  <c r="L433" i="1" s="1"/>
  <c r="M433" i="1" s="1"/>
  <c r="K432" i="1"/>
  <c r="L432" i="1" s="1"/>
  <c r="K431" i="1"/>
  <c r="L431" i="1" s="1"/>
  <c r="M431" i="1" s="1"/>
  <c r="K430" i="1"/>
  <c r="L430" i="1" s="1"/>
  <c r="K429" i="1"/>
  <c r="L429" i="1" s="1"/>
  <c r="M429" i="1" s="1"/>
  <c r="K428" i="1"/>
  <c r="L428" i="1" s="1"/>
  <c r="K427" i="1"/>
  <c r="L427" i="1" s="1"/>
  <c r="M427" i="1" s="1"/>
  <c r="K426" i="1"/>
  <c r="L426" i="1" s="1"/>
  <c r="K425" i="1"/>
  <c r="L425" i="1" s="1"/>
  <c r="M425" i="1" s="1"/>
  <c r="K424" i="1"/>
  <c r="L424" i="1" s="1"/>
  <c r="K423" i="1"/>
  <c r="L423" i="1" s="1"/>
  <c r="M423" i="1" s="1"/>
  <c r="K422" i="1"/>
  <c r="L422" i="1" s="1"/>
  <c r="K421" i="1"/>
  <c r="L421" i="1" s="1"/>
  <c r="M421" i="1" s="1"/>
  <c r="K420" i="1"/>
  <c r="L420" i="1" s="1"/>
  <c r="K419" i="1"/>
  <c r="L419" i="1" s="1"/>
  <c r="M419" i="1" s="1"/>
  <c r="K418" i="1"/>
  <c r="L418" i="1" s="1"/>
  <c r="K417" i="1"/>
  <c r="L417" i="1" s="1"/>
  <c r="M417" i="1" s="1"/>
  <c r="K416" i="1"/>
  <c r="L416" i="1" s="1"/>
  <c r="K415" i="1"/>
  <c r="L415" i="1" s="1"/>
  <c r="M415" i="1" s="1"/>
  <c r="K414" i="1"/>
  <c r="L414" i="1" s="1"/>
  <c r="K413" i="1"/>
  <c r="L413" i="1" s="1"/>
  <c r="M413" i="1" s="1"/>
  <c r="K412" i="1"/>
  <c r="L412" i="1" s="1"/>
  <c r="K411" i="1"/>
  <c r="L411" i="1" s="1"/>
  <c r="M411" i="1" s="1"/>
  <c r="K410" i="1"/>
  <c r="L410" i="1" s="1"/>
  <c r="K409" i="1"/>
  <c r="L409" i="1" s="1"/>
  <c r="M409" i="1" s="1"/>
  <c r="K408" i="1"/>
  <c r="L408" i="1" s="1"/>
  <c r="K407" i="1"/>
  <c r="L407" i="1" s="1"/>
  <c r="M407" i="1" s="1"/>
  <c r="K406" i="1"/>
  <c r="L406" i="1" s="1"/>
  <c r="K405" i="1"/>
  <c r="L405" i="1" s="1"/>
  <c r="M405" i="1" s="1"/>
  <c r="K404" i="1"/>
  <c r="L404" i="1" s="1"/>
  <c r="K403" i="1"/>
  <c r="L403" i="1" s="1"/>
  <c r="M403" i="1" s="1"/>
  <c r="K402" i="1"/>
  <c r="L402" i="1" s="1"/>
  <c r="K401" i="1"/>
  <c r="L401" i="1" s="1"/>
  <c r="M401" i="1" s="1"/>
  <c r="K400" i="1"/>
  <c r="L400" i="1" s="1"/>
  <c r="K399" i="1"/>
  <c r="L399" i="1" s="1"/>
  <c r="M399" i="1" s="1"/>
  <c r="K398" i="1"/>
  <c r="L398" i="1" s="1"/>
  <c r="K397" i="1"/>
  <c r="L397" i="1" s="1"/>
  <c r="M397" i="1" s="1"/>
  <c r="K396" i="1"/>
  <c r="L396" i="1" s="1"/>
  <c r="K395" i="1"/>
  <c r="L395" i="1" s="1"/>
  <c r="M395" i="1" s="1"/>
  <c r="K394" i="1"/>
  <c r="L394" i="1" s="1"/>
  <c r="K393" i="1"/>
  <c r="L393" i="1" s="1"/>
  <c r="M393" i="1" s="1"/>
  <c r="K392" i="1"/>
  <c r="L392" i="1" s="1"/>
  <c r="K391" i="1"/>
  <c r="L391" i="1" s="1"/>
  <c r="M391" i="1" s="1"/>
  <c r="K390" i="1"/>
  <c r="L390" i="1" s="1"/>
  <c r="K389" i="1"/>
  <c r="L389" i="1" s="1"/>
  <c r="K388" i="1"/>
  <c r="L388" i="1" s="1"/>
  <c r="K387" i="1"/>
  <c r="L387" i="1" s="1"/>
  <c r="L386" i="1"/>
  <c r="K386" i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L314" i="1"/>
  <c r="K314" i="1"/>
  <c r="K313" i="1"/>
  <c r="L313" i="1" s="1"/>
  <c r="L312" i="1"/>
  <c r="K312" i="1"/>
  <c r="K311" i="1"/>
  <c r="L311" i="1" s="1"/>
  <c r="L310" i="1"/>
  <c r="K310" i="1"/>
  <c r="K309" i="1"/>
  <c r="L309" i="1" s="1"/>
  <c r="L308" i="1"/>
  <c r="K308" i="1"/>
  <c r="K307" i="1"/>
  <c r="L307" i="1" s="1"/>
  <c r="L306" i="1"/>
  <c r="K306" i="1"/>
  <c r="K305" i="1"/>
  <c r="L305" i="1" s="1"/>
  <c r="K304" i="1"/>
  <c r="L304" i="1" s="1"/>
  <c r="K303" i="1"/>
  <c r="L303" i="1" s="1"/>
  <c r="L302" i="1"/>
  <c r="K302" i="1"/>
  <c r="K301" i="1"/>
  <c r="L301" i="1" s="1"/>
  <c r="L300" i="1"/>
  <c r="K300" i="1"/>
  <c r="K299" i="1"/>
  <c r="L299" i="1" s="1"/>
  <c r="L298" i="1"/>
  <c r="K298" i="1"/>
  <c r="K297" i="1"/>
  <c r="L297" i="1" s="1"/>
  <c r="L296" i="1"/>
  <c r="K296" i="1"/>
  <c r="K295" i="1"/>
  <c r="L295" i="1" s="1"/>
  <c r="L294" i="1"/>
  <c r="K294" i="1"/>
  <c r="K293" i="1"/>
  <c r="L293" i="1" s="1"/>
  <c r="L292" i="1"/>
  <c r="K292" i="1"/>
  <c r="L291" i="1"/>
  <c r="K291" i="1"/>
  <c r="K290" i="1"/>
  <c r="L290" i="1" s="1"/>
  <c r="K289" i="1"/>
  <c r="L289" i="1" s="1"/>
  <c r="K288" i="1"/>
  <c r="L288" i="1" s="1"/>
  <c r="L287" i="1"/>
  <c r="K287" i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M260" i="1" s="1"/>
  <c r="K259" i="1"/>
  <c r="L259" i="1" s="1"/>
  <c r="K258" i="1"/>
  <c r="L258" i="1" s="1"/>
  <c r="K257" i="1"/>
  <c r="L257" i="1" s="1"/>
  <c r="K256" i="1"/>
  <c r="L256" i="1" s="1"/>
  <c r="M256" i="1" s="1"/>
  <c r="K255" i="1"/>
  <c r="L255" i="1" s="1"/>
  <c r="K254" i="1"/>
  <c r="L254" i="1" s="1"/>
  <c r="K253" i="1"/>
  <c r="L253" i="1" s="1"/>
  <c r="K252" i="1"/>
  <c r="L252" i="1" s="1"/>
  <c r="M252" i="1" s="1"/>
  <c r="K251" i="1"/>
  <c r="L251" i="1" s="1"/>
  <c r="K250" i="1"/>
  <c r="L250" i="1" s="1"/>
  <c r="K249" i="1"/>
  <c r="L249" i="1" s="1"/>
  <c r="K248" i="1"/>
  <c r="L248" i="1" s="1"/>
  <c r="M248" i="1" s="1"/>
  <c r="L247" i="1"/>
  <c r="K247" i="1"/>
  <c r="K246" i="1"/>
  <c r="L246" i="1" s="1"/>
  <c r="K245" i="1"/>
  <c r="L245" i="1" s="1"/>
  <c r="K244" i="1"/>
  <c r="L244" i="1" s="1"/>
  <c r="M244" i="1" s="1"/>
  <c r="K243" i="1"/>
  <c r="L243" i="1" s="1"/>
  <c r="K242" i="1"/>
  <c r="L242" i="1" s="1"/>
  <c r="K241" i="1"/>
  <c r="L241" i="1" s="1"/>
  <c r="K240" i="1"/>
  <c r="L240" i="1" s="1"/>
  <c r="M240" i="1" s="1"/>
  <c r="K239" i="1"/>
  <c r="L239" i="1" s="1"/>
  <c r="K238" i="1"/>
  <c r="L238" i="1" s="1"/>
  <c r="K237" i="1"/>
  <c r="L237" i="1" s="1"/>
  <c r="L236" i="1"/>
  <c r="M236" i="1" s="1"/>
  <c r="K236" i="1"/>
  <c r="K235" i="1"/>
  <c r="L235" i="1" s="1"/>
  <c r="K234" i="1"/>
  <c r="L234" i="1" s="1"/>
  <c r="M234" i="1" s="1"/>
  <c r="K233" i="1"/>
  <c r="L233" i="1" s="1"/>
  <c r="L232" i="1"/>
  <c r="M232" i="1" s="1"/>
  <c r="K232" i="1"/>
  <c r="K231" i="1"/>
  <c r="L231" i="1" s="1"/>
  <c r="K230" i="1"/>
  <c r="L230" i="1" s="1"/>
  <c r="K229" i="1"/>
  <c r="L229" i="1" s="1"/>
  <c r="K228" i="1"/>
  <c r="L228" i="1" s="1"/>
  <c r="M228" i="1" s="1"/>
  <c r="K227" i="1"/>
  <c r="L227" i="1" s="1"/>
  <c r="K226" i="1"/>
  <c r="L226" i="1" s="1"/>
  <c r="K225" i="1"/>
  <c r="L225" i="1" s="1"/>
  <c r="K224" i="1"/>
  <c r="L224" i="1" s="1"/>
  <c r="M224" i="1" s="1"/>
  <c r="K223" i="1"/>
  <c r="L223" i="1" s="1"/>
  <c r="K222" i="1"/>
  <c r="L222" i="1" s="1"/>
  <c r="K221" i="1"/>
  <c r="L221" i="1" s="1"/>
  <c r="K220" i="1"/>
  <c r="L220" i="1" s="1"/>
  <c r="M220" i="1" s="1"/>
  <c r="K219" i="1"/>
  <c r="L219" i="1" s="1"/>
  <c r="K218" i="1"/>
  <c r="L218" i="1" s="1"/>
  <c r="K217" i="1"/>
  <c r="L217" i="1" s="1"/>
  <c r="K216" i="1"/>
  <c r="L216" i="1" s="1"/>
  <c r="M216" i="1" s="1"/>
  <c r="L215" i="1"/>
  <c r="K215" i="1"/>
  <c r="K214" i="1"/>
  <c r="L214" i="1" s="1"/>
  <c r="K213" i="1"/>
  <c r="L213" i="1" s="1"/>
  <c r="M213" i="1" s="1"/>
  <c r="K212" i="1"/>
  <c r="L212" i="1" s="1"/>
  <c r="M212" i="1" s="1"/>
  <c r="K211" i="1"/>
  <c r="L211" i="1" s="1"/>
  <c r="K210" i="1"/>
  <c r="L210" i="1" s="1"/>
  <c r="K209" i="1"/>
  <c r="L209" i="1" s="1"/>
  <c r="M209" i="1" s="1"/>
  <c r="K208" i="1"/>
  <c r="L208" i="1" s="1"/>
  <c r="M208" i="1" s="1"/>
  <c r="K207" i="1"/>
  <c r="L207" i="1" s="1"/>
  <c r="K206" i="1"/>
  <c r="L206" i="1" s="1"/>
  <c r="K205" i="1"/>
  <c r="L205" i="1" s="1"/>
  <c r="M205" i="1" s="1"/>
  <c r="K204" i="1"/>
  <c r="L204" i="1" s="1"/>
  <c r="M204" i="1" s="1"/>
  <c r="K203" i="1"/>
  <c r="L203" i="1" s="1"/>
  <c r="K202" i="1"/>
  <c r="L202" i="1" s="1"/>
  <c r="K201" i="1"/>
  <c r="L201" i="1" s="1"/>
  <c r="M201" i="1" s="1"/>
  <c r="G201" i="1"/>
  <c r="K200" i="1"/>
  <c r="L200" i="1" s="1"/>
  <c r="M200" i="1" s="1"/>
  <c r="K199" i="1"/>
  <c r="L199" i="1" s="1"/>
  <c r="K198" i="1"/>
  <c r="L198" i="1" s="1"/>
  <c r="K197" i="1"/>
  <c r="L197" i="1" s="1"/>
  <c r="M197" i="1" s="1"/>
  <c r="K196" i="1"/>
  <c r="L196" i="1" s="1"/>
  <c r="M196" i="1" s="1"/>
  <c r="K195" i="1"/>
  <c r="L195" i="1" s="1"/>
  <c r="K194" i="1"/>
  <c r="L194" i="1" s="1"/>
  <c r="K193" i="1"/>
  <c r="L193" i="1" s="1"/>
  <c r="M193" i="1" s="1"/>
  <c r="K192" i="1"/>
  <c r="L192" i="1" s="1"/>
  <c r="M192" i="1" s="1"/>
  <c r="K191" i="1"/>
  <c r="L191" i="1" s="1"/>
  <c r="K190" i="1"/>
  <c r="L190" i="1" s="1"/>
  <c r="K189" i="1"/>
  <c r="L189" i="1" s="1"/>
  <c r="M189" i="1" s="1"/>
  <c r="K188" i="1"/>
  <c r="L188" i="1" s="1"/>
  <c r="M188" i="1" s="1"/>
  <c r="K187" i="1"/>
  <c r="L187" i="1" s="1"/>
  <c r="K186" i="1"/>
  <c r="L186" i="1" s="1"/>
  <c r="K185" i="1"/>
  <c r="L185" i="1" s="1"/>
  <c r="K184" i="1"/>
  <c r="L184" i="1" s="1"/>
  <c r="M184" i="1" s="1"/>
  <c r="L183" i="1"/>
  <c r="K183" i="1"/>
  <c r="K182" i="1"/>
  <c r="L182" i="1" s="1"/>
  <c r="K181" i="1"/>
  <c r="L181" i="1" s="1"/>
  <c r="M181" i="1" s="1"/>
  <c r="G181" i="1"/>
  <c r="K180" i="1"/>
  <c r="L180" i="1" s="1"/>
  <c r="M180" i="1" s="1"/>
  <c r="K179" i="1"/>
  <c r="L179" i="1" s="1"/>
  <c r="K178" i="1"/>
  <c r="L178" i="1" s="1"/>
  <c r="K177" i="1"/>
  <c r="L177" i="1" s="1"/>
  <c r="K176" i="1"/>
  <c r="L176" i="1" s="1"/>
  <c r="M176" i="1" s="1"/>
  <c r="K175" i="1"/>
  <c r="L175" i="1" s="1"/>
  <c r="K174" i="1"/>
  <c r="L174" i="1" s="1"/>
  <c r="K173" i="1"/>
  <c r="L173" i="1" s="1"/>
  <c r="M173" i="1" s="1"/>
  <c r="K172" i="1"/>
  <c r="L172" i="1" s="1"/>
  <c r="M172" i="1" s="1"/>
  <c r="K171" i="1"/>
  <c r="L171" i="1" s="1"/>
  <c r="K170" i="1"/>
  <c r="L170" i="1" s="1"/>
  <c r="K169" i="1"/>
  <c r="L169" i="1" s="1"/>
  <c r="M169" i="1" s="1"/>
  <c r="K168" i="1"/>
  <c r="L168" i="1" s="1"/>
  <c r="M168" i="1" s="1"/>
  <c r="K167" i="1"/>
  <c r="L167" i="1" s="1"/>
  <c r="K166" i="1"/>
  <c r="L166" i="1" s="1"/>
  <c r="K165" i="1"/>
  <c r="L165" i="1" s="1"/>
  <c r="K164" i="1"/>
  <c r="L164" i="1" s="1"/>
  <c r="M164" i="1" s="1"/>
  <c r="L163" i="1"/>
  <c r="K163" i="1"/>
  <c r="K162" i="1"/>
  <c r="L162" i="1" s="1"/>
  <c r="K161" i="1"/>
  <c r="L161" i="1" s="1"/>
  <c r="M161" i="1" s="1"/>
  <c r="K160" i="1"/>
  <c r="L160" i="1" s="1"/>
  <c r="M160" i="1" s="1"/>
  <c r="K159" i="1"/>
  <c r="L159" i="1" s="1"/>
  <c r="K158" i="1"/>
  <c r="L158" i="1" s="1"/>
  <c r="K157" i="1"/>
  <c r="L157" i="1" s="1"/>
  <c r="M157" i="1" s="1"/>
  <c r="K156" i="1"/>
  <c r="L156" i="1" s="1"/>
  <c r="M156" i="1" s="1"/>
  <c r="K155" i="1"/>
  <c r="L155" i="1" s="1"/>
  <c r="K154" i="1"/>
  <c r="L154" i="1" s="1"/>
  <c r="K153" i="1"/>
  <c r="L153" i="1" s="1"/>
  <c r="M153" i="1" s="1"/>
  <c r="L152" i="1"/>
  <c r="M152" i="1" s="1"/>
  <c r="K152" i="1"/>
  <c r="K151" i="1"/>
  <c r="L151" i="1" s="1"/>
  <c r="K150" i="1"/>
  <c r="L150" i="1" s="1"/>
  <c r="K149" i="1"/>
  <c r="L149" i="1" s="1"/>
  <c r="M149" i="1" s="1"/>
  <c r="K148" i="1"/>
  <c r="L148" i="1" s="1"/>
  <c r="M148" i="1" s="1"/>
  <c r="K147" i="1"/>
  <c r="L147" i="1" s="1"/>
  <c r="K146" i="1"/>
  <c r="L146" i="1" s="1"/>
  <c r="K145" i="1"/>
  <c r="L145" i="1" s="1"/>
  <c r="M145" i="1" s="1"/>
  <c r="K144" i="1"/>
  <c r="L144" i="1" s="1"/>
  <c r="M144" i="1" s="1"/>
  <c r="K143" i="1"/>
  <c r="L143" i="1" s="1"/>
  <c r="K142" i="1"/>
  <c r="L142" i="1" s="1"/>
  <c r="K141" i="1"/>
  <c r="L141" i="1" s="1"/>
  <c r="M141" i="1" s="1"/>
  <c r="K140" i="1"/>
  <c r="L140" i="1" s="1"/>
  <c r="M140" i="1" s="1"/>
  <c r="K139" i="1"/>
  <c r="L139" i="1" s="1"/>
  <c r="K138" i="1"/>
  <c r="L138" i="1" s="1"/>
  <c r="K137" i="1"/>
  <c r="L137" i="1" s="1"/>
  <c r="M137" i="1" s="1"/>
  <c r="L136" i="1"/>
  <c r="M136" i="1" s="1"/>
  <c r="K136" i="1"/>
  <c r="K135" i="1"/>
  <c r="L135" i="1" s="1"/>
  <c r="K134" i="1"/>
  <c r="L134" i="1" s="1"/>
  <c r="K133" i="1"/>
  <c r="L133" i="1" s="1"/>
  <c r="M133" i="1" s="1"/>
  <c r="K132" i="1"/>
  <c r="L132" i="1" s="1"/>
  <c r="M132" i="1" s="1"/>
  <c r="K131" i="1"/>
  <c r="L131" i="1" s="1"/>
  <c r="K130" i="1"/>
  <c r="L130" i="1" s="1"/>
  <c r="K129" i="1"/>
  <c r="L129" i="1" s="1"/>
  <c r="M129" i="1" s="1"/>
  <c r="K128" i="1"/>
  <c r="L128" i="1" s="1"/>
  <c r="M128" i="1" s="1"/>
  <c r="L127" i="1"/>
  <c r="K127" i="1"/>
  <c r="K126" i="1"/>
  <c r="L126" i="1" s="1"/>
  <c r="K125" i="1"/>
  <c r="L125" i="1" s="1"/>
  <c r="M125" i="1" s="1"/>
  <c r="L124" i="1"/>
  <c r="M124" i="1" s="1"/>
  <c r="K124" i="1"/>
  <c r="K123" i="1"/>
  <c r="L123" i="1" s="1"/>
  <c r="K122" i="1"/>
  <c r="L122" i="1" s="1"/>
  <c r="K121" i="1"/>
  <c r="L121" i="1" s="1"/>
  <c r="M121" i="1" s="1"/>
  <c r="K120" i="1"/>
  <c r="L120" i="1" s="1"/>
  <c r="M120" i="1" s="1"/>
  <c r="K119" i="1"/>
  <c r="L119" i="1" s="1"/>
  <c r="K118" i="1"/>
  <c r="L118" i="1" s="1"/>
  <c r="K117" i="1"/>
  <c r="L117" i="1" s="1"/>
  <c r="M117" i="1" s="1"/>
  <c r="K116" i="1"/>
  <c r="L116" i="1" s="1"/>
  <c r="M116" i="1" s="1"/>
  <c r="L115" i="1"/>
  <c r="K115" i="1"/>
  <c r="K114" i="1"/>
  <c r="L114" i="1" s="1"/>
  <c r="K113" i="1"/>
  <c r="L113" i="1" s="1"/>
  <c r="M113" i="1" s="1"/>
  <c r="L112" i="1"/>
  <c r="M112" i="1" s="1"/>
  <c r="K112" i="1"/>
  <c r="K111" i="1"/>
  <c r="L111" i="1" s="1"/>
  <c r="K110" i="1"/>
  <c r="L110" i="1" s="1"/>
  <c r="K109" i="1"/>
  <c r="L109" i="1" s="1"/>
  <c r="M109" i="1" s="1"/>
  <c r="K108" i="1"/>
  <c r="L108" i="1" s="1"/>
  <c r="M108" i="1" s="1"/>
  <c r="L107" i="1"/>
  <c r="K107" i="1"/>
  <c r="K106" i="1"/>
  <c r="L106" i="1" s="1"/>
  <c r="K105" i="1"/>
  <c r="L105" i="1" s="1"/>
  <c r="M105" i="1" s="1"/>
  <c r="K104" i="1"/>
  <c r="L104" i="1" s="1"/>
  <c r="M104" i="1" s="1"/>
  <c r="K103" i="1"/>
  <c r="L103" i="1" s="1"/>
  <c r="K102" i="1"/>
  <c r="L102" i="1" s="1"/>
  <c r="K101" i="1"/>
  <c r="L101" i="1" s="1"/>
  <c r="M101" i="1" s="1"/>
  <c r="K100" i="1"/>
  <c r="L100" i="1" s="1"/>
  <c r="M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L88" i="1"/>
  <c r="K88" i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L72" i="1"/>
  <c r="K72" i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L16" i="1"/>
  <c r="K16" i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M8" i="1" s="1"/>
  <c r="K7" i="1"/>
  <c r="L7" i="1" s="1"/>
  <c r="M7" i="1" s="1"/>
  <c r="K6" i="1"/>
  <c r="L6" i="1" s="1"/>
  <c r="K5" i="1"/>
  <c r="L5" i="1" s="1"/>
  <c r="K4" i="1"/>
  <c r="L4" i="1" s="1"/>
  <c r="M4" i="1" s="1"/>
  <c r="K3" i="1"/>
  <c r="L3" i="1" s="1"/>
  <c r="M3" i="1" s="1"/>
  <c r="K2" i="1"/>
  <c r="L2" i="1" s="1"/>
  <c r="E11" i="4"/>
  <c r="E10" i="4"/>
  <c r="E9" i="4"/>
  <c r="E8" i="4"/>
  <c r="E7" i="4"/>
  <c r="E6" i="4"/>
  <c r="G149" i="1" l="1"/>
  <c r="G509" i="1"/>
  <c r="M631" i="1"/>
  <c r="M876" i="1"/>
  <c r="G884" i="1"/>
  <c r="M893" i="1"/>
  <c r="M925" i="1"/>
  <c r="M941" i="1"/>
  <c r="M957" i="1"/>
  <c r="M973" i="1"/>
  <c r="M989" i="1"/>
  <c r="G1063" i="1"/>
  <c r="G1155" i="1"/>
  <c r="G1195" i="1"/>
  <c r="M639" i="1"/>
  <c r="G817" i="1"/>
  <c r="G493" i="1"/>
  <c r="M615" i="1"/>
  <c r="M647" i="1"/>
  <c r="M917" i="1"/>
  <c r="M933" i="1"/>
  <c r="M949" i="1"/>
  <c r="M965" i="1"/>
  <c r="M981" i="1"/>
  <c r="M997" i="1"/>
  <c r="G1059" i="1"/>
  <c r="M1081" i="1"/>
  <c r="G1179" i="1"/>
  <c r="G1219" i="1"/>
  <c r="M226" i="1"/>
  <c r="G226" i="1"/>
  <c r="M242" i="1"/>
  <c r="G242" i="1"/>
  <c r="M250" i="1"/>
  <c r="G250" i="1"/>
  <c r="M258" i="1"/>
  <c r="G258" i="1"/>
  <c r="M218" i="1"/>
  <c r="G218" i="1"/>
  <c r="G234" i="1"/>
  <c r="G137" i="1"/>
  <c r="G169" i="1"/>
  <c r="G193" i="1"/>
  <c r="G213" i="1"/>
  <c r="M380" i="1"/>
  <c r="G380" i="1"/>
  <c r="M816" i="1"/>
  <c r="G816" i="1"/>
  <c r="G161" i="1"/>
  <c r="M814" i="1"/>
  <c r="G814" i="1"/>
  <c r="G497" i="1"/>
  <c r="G513" i="1"/>
  <c r="G543" i="1"/>
  <c r="M601" i="1"/>
  <c r="M619" i="1"/>
  <c r="M635" i="1"/>
  <c r="G868" i="1"/>
  <c r="M872" i="1"/>
  <c r="G877" i="1"/>
  <c r="G880" i="1"/>
  <c r="G882" i="1"/>
  <c r="M888" i="1"/>
  <c r="M901" i="1"/>
  <c r="M915" i="1"/>
  <c r="M923" i="1"/>
  <c r="M931" i="1"/>
  <c r="M939" i="1"/>
  <c r="M947" i="1"/>
  <c r="M955" i="1"/>
  <c r="M963" i="1"/>
  <c r="M971" i="1"/>
  <c r="M979" i="1"/>
  <c r="M987" i="1"/>
  <c r="M995" i="1"/>
  <c r="G1067" i="1"/>
  <c r="G1075" i="1"/>
  <c r="M1077" i="1"/>
  <c r="G1151" i="1"/>
  <c r="G1167" i="1"/>
  <c r="G1223" i="1"/>
  <c r="G1233" i="1"/>
  <c r="G815" i="1"/>
  <c r="G999" i="1"/>
  <c r="G1065" i="1"/>
  <c r="G1073" i="1"/>
  <c r="G1171" i="1"/>
  <c r="G1187" i="1"/>
  <c r="G1203" i="1"/>
  <c r="G1227" i="1"/>
  <c r="G505" i="1"/>
  <c r="M569" i="1"/>
  <c r="M627" i="1"/>
  <c r="M643" i="1"/>
  <c r="M853" i="1"/>
  <c r="G874" i="1"/>
  <c r="G885" i="1"/>
  <c r="G890" i="1"/>
  <c r="M919" i="1"/>
  <c r="M927" i="1"/>
  <c r="M935" i="1"/>
  <c r="M943" i="1"/>
  <c r="M951" i="1"/>
  <c r="M959" i="1"/>
  <c r="M967" i="1"/>
  <c r="M975" i="1"/>
  <c r="M983" i="1"/>
  <c r="M991" i="1"/>
  <c r="G1071" i="1"/>
  <c r="G1159" i="1"/>
  <c r="G1175" i="1"/>
  <c r="G1191" i="1"/>
  <c r="G1211" i="1"/>
  <c r="M230" i="1"/>
  <c r="G230" i="1"/>
  <c r="M241" i="1"/>
  <c r="G241" i="1"/>
  <c r="G867" i="1"/>
  <c r="M867" i="1"/>
  <c r="G904" i="1"/>
  <c r="M904" i="1"/>
  <c r="G920" i="1"/>
  <c r="M920" i="1"/>
  <c r="M1066" i="1"/>
  <c r="G1066" i="1"/>
  <c r="G1082" i="1"/>
  <c r="M1082" i="1"/>
  <c r="G1090" i="1"/>
  <c r="M1090" i="1"/>
  <c r="G1102" i="1"/>
  <c r="M1102" i="1"/>
  <c r="G1110" i="1"/>
  <c r="M1110" i="1"/>
  <c r="G1118" i="1"/>
  <c r="M1118" i="1"/>
  <c r="G1126" i="1"/>
  <c r="M1126" i="1"/>
  <c r="G1134" i="1"/>
  <c r="M1134" i="1"/>
  <c r="G1138" i="1"/>
  <c r="M1138" i="1"/>
  <c r="M1150" i="1"/>
  <c r="G1150" i="1"/>
  <c r="G8" i="1"/>
  <c r="G121" i="1"/>
  <c r="G133" i="1"/>
  <c r="G145" i="1"/>
  <c r="M222" i="1"/>
  <c r="G222" i="1"/>
  <c r="M233" i="1"/>
  <c r="G233" i="1"/>
  <c r="M237" i="1"/>
  <c r="G237" i="1"/>
  <c r="M254" i="1"/>
  <c r="G254" i="1"/>
  <c r="M384" i="1"/>
  <c r="G384" i="1"/>
  <c r="G609" i="1"/>
  <c r="M609" i="1"/>
  <c r="G629" i="1"/>
  <c r="M629" i="1"/>
  <c r="G645" i="1"/>
  <c r="M645" i="1"/>
  <c r="G652" i="1"/>
  <c r="M652" i="1"/>
  <c r="G656" i="1"/>
  <c r="M656" i="1"/>
  <c r="G660" i="1"/>
  <c r="M660" i="1"/>
  <c r="G664" i="1"/>
  <c r="M664" i="1"/>
  <c r="G668" i="1"/>
  <c r="M668" i="1"/>
  <c r="G672" i="1"/>
  <c r="M672" i="1"/>
  <c r="G676" i="1"/>
  <c r="M676" i="1"/>
  <c r="G680" i="1"/>
  <c r="M680" i="1"/>
  <c r="G684" i="1"/>
  <c r="M684" i="1"/>
  <c r="G688" i="1"/>
  <c r="M688" i="1"/>
  <c r="G692" i="1"/>
  <c r="M692" i="1"/>
  <c r="G696" i="1"/>
  <c r="M696" i="1"/>
  <c r="G700" i="1"/>
  <c r="M700" i="1"/>
  <c r="G704" i="1"/>
  <c r="M704" i="1"/>
  <c r="G708" i="1"/>
  <c r="M708" i="1"/>
  <c r="G712" i="1"/>
  <c r="M712" i="1"/>
  <c r="G716" i="1"/>
  <c r="M716" i="1"/>
  <c r="G720" i="1"/>
  <c r="M720" i="1"/>
  <c r="G724" i="1"/>
  <c r="M724" i="1"/>
  <c r="G732" i="1"/>
  <c r="M732" i="1"/>
  <c r="G736" i="1"/>
  <c r="M736" i="1"/>
  <c r="G740" i="1"/>
  <c r="M740" i="1"/>
  <c r="G744" i="1"/>
  <c r="M744" i="1"/>
  <c r="G748" i="1"/>
  <c r="M748" i="1"/>
  <c r="G752" i="1"/>
  <c r="M752" i="1"/>
  <c r="G756" i="1"/>
  <c r="M756" i="1"/>
  <c r="G760" i="1"/>
  <c r="M760" i="1"/>
  <c r="G764" i="1"/>
  <c r="M764" i="1"/>
  <c r="G768" i="1"/>
  <c r="M768" i="1"/>
  <c r="G772" i="1"/>
  <c r="M772" i="1"/>
  <c r="G776" i="1"/>
  <c r="M776" i="1"/>
  <c r="G780" i="1"/>
  <c r="M780" i="1"/>
  <c r="G784" i="1"/>
  <c r="M784" i="1"/>
  <c r="G788" i="1"/>
  <c r="M788" i="1"/>
  <c r="G792" i="1"/>
  <c r="M792" i="1"/>
  <c r="G796" i="1"/>
  <c r="M796" i="1"/>
  <c r="G800" i="1"/>
  <c r="M800" i="1"/>
  <c r="G804" i="1"/>
  <c r="M804" i="1"/>
  <c r="G808" i="1"/>
  <c r="M808" i="1"/>
  <c r="G812" i="1"/>
  <c r="M812" i="1"/>
  <c r="G819" i="1"/>
  <c r="M819" i="1"/>
  <c r="G821" i="1"/>
  <c r="M821" i="1"/>
  <c r="G823" i="1"/>
  <c r="M823" i="1"/>
  <c r="G825" i="1"/>
  <c r="M825" i="1"/>
  <c r="G827" i="1"/>
  <c r="M827" i="1"/>
  <c r="G829" i="1"/>
  <c r="M829" i="1"/>
  <c r="G831" i="1"/>
  <c r="M831" i="1"/>
  <c r="G833" i="1"/>
  <c r="M833" i="1"/>
  <c r="G835" i="1"/>
  <c r="M835" i="1"/>
  <c r="G837" i="1"/>
  <c r="M837" i="1"/>
  <c r="G839" i="1"/>
  <c r="M839" i="1"/>
  <c r="G841" i="1"/>
  <c r="M841" i="1"/>
  <c r="G843" i="1"/>
  <c r="M843" i="1"/>
  <c r="G845" i="1"/>
  <c r="M845" i="1"/>
  <c r="G847" i="1"/>
  <c r="M847" i="1"/>
  <c r="M849" i="1"/>
  <c r="G856" i="1"/>
  <c r="M856" i="1"/>
  <c r="G863" i="1"/>
  <c r="M863" i="1"/>
  <c r="M865" i="1"/>
  <c r="G870" i="1"/>
  <c r="M870" i="1"/>
  <c r="G875" i="1"/>
  <c r="M875" i="1"/>
  <c r="G886" i="1"/>
  <c r="M886" i="1"/>
  <c r="G891" i="1"/>
  <c r="M891" i="1"/>
  <c r="G912" i="1"/>
  <c r="M912" i="1"/>
  <c r="M245" i="1"/>
  <c r="G245" i="1"/>
  <c r="M515" i="1"/>
  <c r="G515" i="1"/>
  <c r="M535" i="1"/>
  <c r="G535" i="1"/>
  <c r="G851" i="1"/>
  <c r="M851" i="1"/>
  <c r="G860" i="1"/>
  <c r="M860" i="1"/>
  <c r="M881" i="1"/>
  <c r="G881" i="1"/>
  <c r="M1058" i="1"/>
  <c r="G1058" i="1"/>
  <c r="M1074" i="1"/>
  <c r="G1074" i="1"/>
  <c r="G1086" i="1"/>
  <c r="M1086" i="1"/>
  <c r="G1094" i="1"/>
  <c r="M1094" i="1"/>
  <c r="G1098" i="1"/>
  <c r="M1098" i="1"/>
  <c r="G1106" i="1"/>
  <c r="M1106" i="1"/>
  <c r="G1114" i="1"/>
  <c r="M1114" i="1"/>
  <c r="G1122" i="1"/>
  <c r="M1122" i="1"/>
  <c r="G1130" i="1"/>
  <c r="M1130" i="1"/>
  <c r="G1142" i="1"/>
  <c r="M1142" i="1"/>
  <c r="G1146" i="1"/>
  <c r="M1146" i="1"/>
  <c r="G4" i="1"/>
  <c r="G105" i="1"/>
  <c r="G117" i="1"/>
  <c r="G129" i="1"/>
  <c r="M214" i="1"/>
  <c r="G214" i="1"/>
  <c r="M225" i="1"/>
  <c r="G225" i="1"/>
  <c r="M229" i="1"/>
  <c r="G229" i="1"/>
  <c r="M246" i="1"/>
  <c r="G246" i="1"/>
  <c r="M257" i="1"/>
  <c r="G257" i="1"/>
  <c r="M507" i="1"/>
  <c r="G507" i="1"/>
  <c r="G852" i="1"/>
  <c r="M852" i="1"/>
  <c r="G859" i="1"/>
  <c r="M859" i="1"/>
  <c r="M861" i="1"/>
  <c r="M873" i="1"/>
  <c r="G873" i="1"/>
  <c r="M889" i="1"/>
  <c r="G889" i="1"/>
  <c r="G899" i="1"/>
  <c r="M899" i="1"/>
  <c r="M177" i="1"/>
  <c r="G177" i="1"/>
  <c r="M499" i="1"/>
  <c r="G499" i="1"/>
  <c r="G101" i="1"/>
  <c r="G113" i="1"/>
  <c r="G153" i="1"/>
  <c r="M165" i="1"/>
  <c r="G165" i="1"/>
  <c r="M185" i="1"/>
  <c r="G185" i="1"/>
  <c r="M217" i="1"/>
  <c r="G217" i="1"/>
  <c r="M221" i="1"/>
  <c r="G221" i="1"/>
  <c r="M238" i="1"/>
  <c r="G238" i="1"/>
  <c r="M249" i="1"/>
  <c r="G249" i="1"/>
  <c r="M253" i="1"/>
  <c r="G253" i="1"/>
  <c r="M388" i="1"/>
  <c r="G388" i="1"/>
  <c r="G577" i="1"/>
  <c r="M577" i="1"/>
  <c r="G621" i="1"/>
  <c r="M621" i="1"/>
  <c r="G637" i="1"/>
  <c r="M637" i="1"/>
  <c r="G650" i="1"/>
  <c r="M650" i="1"/>
  <c r="G654" i="1"/>
  <c r="M654" i="1"/>
  <c r="G658" i="1"/>
  <c r="M658" i="1"/>
  <c r="G662" i="1"/>
  <c r="M662" i="1"/>
  <c r="G666" i="1"/>
  <c r="M666" i="1"/>
  <c r="G670" i="1"/>
  <c r="M670" i="1"/>
  <c r="G674" i="1"/>
  <c r="M674" i="1"/>
  <c r="G678" i="1"/>
  <c r="M678" i="1"/>
  <c r="G682" i="1"/>
  <c r="M682" i="1"/>
  <c r="G686" i="1"/>
  <c r="M686" i="1"/>
  <c r="G690" i="1"/>
  <c r="M690" i="1"/>
  <c r="G694" i="1"/>
  <c r="M694" i="1"/>
  <c r="G698" i="1"/>
  <c r="M698" i="1"/>
  <c r="G702" i="1"/>
  <c r="M702" i="1"/>
  <c r="G706" i="1"/>
  <c r="M706" i="1"/>
  <c r="G710" i="1"/>
  <c r="M710" i="1"/>
  <c r="G714" i="1"/>
  <c r="M714" i="1"/>
  <c r="G718" i="1"/>
  <c r="M718" i="1"/>
  <c r="G722" i="1"/>
  <c r="M722" i="1"/>
  <c r="G726" i="1"/>
  <c r="M726" i="1"/>
  <c r="G730" i="1"/>
  <c r="M730" i="1"/>
  <c r="G734" i="1"/>
  <c r="M734" i="1"/>
  <c r="G738" i="1"/>
  <c r="M738" i="1"/>
  <c r="G742" i="1"/>
  <c r="M742" i="1"/>
  <c r="G746" i="1"/>
  <c r="M746" i="1"/>
  <c r="G750" i="1"/>
  <c r="M750" i="1"/>
  <c r="G754" i="1"/>
  <c r="M754" i="1"/>
  <c r="G758" i="1"/>
  <c r="M758" i="1"/>
  <c r="G762" i="1"/>
  <c r="M762" i="1"/>
  <c r="G766" i="1"/>
  <c r="M766" i="1"/>
  <c r="G770" i="1"/>
  <c r="M770" i="1"/>
  <c r="G774" i="1"/>
  <c r="M774" i="1"/>
  <c r="G778" i="1"/>
  <c r="M778" i="1"/>
  <c r="G782" i="1"/>
  <c r="M782" i="1"/>
  <c r="G786" i="1"/>
  <c r="M786" i="1"/>
  <c r="G790" i="1"/>
  <c r="M790" i="1"/>
  <c r="G794" i="1"/>
  <c r="M794" i="1"/>
  <c r="G798" i="1"/>
  <c r="M798" i="1"/>
  <c r="G802" i="1"/>
  <c r="M802" i="1"/>
  <c r="G806" i="1"/>
  <c r="M806" i="1"/>
  <c r="G810" i="1"/>
  <c r="M810" i="1"/>
  <c r="G818" i="1"/>
  <c r="M818" i="1"/>
  <c r="G820" i="1"/>
  <c r="M820" i="1"/>
  <c r="G822" i="1"/>
  <c r="M822" i="1"/>
  <c r="G824" i="1"/>
  <c r="M824" i="1"/>
  <c r="G826" i="1"/>
  <c r="M826" i="1"/>
  <c r="G828" i="1"/>
  <c r="M828" i="1"/>
  <c r="G830" i="1"/>
  <c r="M830" i="1"/>
  <c r="G832" i="1"/>
  <c r="M832" i="1"/>
  <c r="G834" i="1"/>
  <c r="M834" i="1"/>
  <c r="G836" i="1"/>
  <c r="M836" i="1"/>
  <c r="G838" i="1"/>
  <c r="M838" i="1"/>
  <c r="G840" i="1"/>
  <c r="M840" i="1"/>
  <c r="G842" i="1"/>
  <c r="M842" i="1"/>
  <c r="G844" i="1"/>
  <c r="M844" i="1"/>
  <c r="G846" i="1"/>
  <c r="M846" i="1"/>
  <c r="G848" i="1"/>
  <c r="M848" i="1"/>
  <c r="G855" i="1"/>
  <c r="M855" i="1"/>
  <c r="M857" i="1"/>
  <c r="G864" i="1"/>
  <c r="M864" i="1"/>
  <c r="G878" i="1"/>
  <c r="M878" i="1"/>
  <c r="G883" i="1"/>
  <c r="M883" i="1"/>
  <c r="G896" i="1"/>
  <c r="M896" i="1"/>
  <c r="G907" i="1"/>
  <c r="M907" i="1"/>
  <c r="G197" i="1"/>
  <c r="G209" i="1"/>
  <c r="G495" i="1"/>
  <c r="G503" i="1"/>
  <c r="G511" i="1"/>
  <c r="G519" i="1"/>
  <c r="G551" i="1"/>
  <c r="G729" i="1"/>
  <c r="G869" i="1"/>
  <c r="G894" i="1"/>
  <c r="M894" i="1"/>
  <c r="G902" i="1"/>
  <c r="M902" i="1"/>
  <c r="G910" i="1"/>
  <c r="M910" i="1"/>
  <c r="G918" i="1"/>
  <c r="M918" i="1"/>
  <c r="G892" i="1"/>
  <c r="M892" i="1"/>
  <c r="M897" i="1"/>
  <c r="G900" i="1"/>
  <c r="M900" i="1"/>
  <c r="M905" i="1"/>
  <c r="G908" i="1"/>
  <c r="M908" i="1"/>
  <c r="M913" i="1"/>
  <c r="G916" i="1"/>
  <c r="M916" i="1"/>
  <c r="M561" i="1"/>
  <c r="M593" i="1"/>
  <c r="M617" i="1"/>
  <c r="M625" i="1"/>
  <c r="M633" i="1"/>
  <c r="M641" i="1"/>
  <c r="M649" i="1"/>
  <c r="M651" i="1"/>
  <c r="M653" i="1"/>
  <c r="M655" i="1"/>
  <c r="M657" i="1"/>
  <c r="M659" i="1"/>
  <c r="M661" i="1"/>
  <c r="M663" i="1"/>
  <c r="M665" i="1"/>
  <c r="M667" i="1"/>
  <c r="M669" i="1"/>
  <c r="M671" i="1"/>
  <c r="M673" i="1"/>
  <c r="M675" i="1"/>
  <c r="M677" i="1"/>
  <c r="M679" i="1"/>
  <c r="M681" i="1"/>
  <c r="M683" i="1"/>
  <c r="M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50" i="1"/>
  <c r="M854" i="1"/>
  <c r="M858" i="1"/>
  <c r="M862" i="1"/>
  <c r="M866" i="1"/>
  <c r="M871" i="1"/>
  <c r="M879" i="1"/>
  <c r="M887" i="1"/>
  <c r="M895" i="1"/>
  <c r="G898" i="1"/>
  <c r="M898" i="1"/>
  <c r="M903" i="1"/>
  <c r="G906" i="1"/>
  <c r="M906" i="1"/>
  <c r="M911" i="1"/>
  <c r="G914" i="1"/>
  <c r="M914" i="1"/>
  <c r="M998" i="1"/>
  <c r="G998" i="1"/>
  <c r="M1000" i="1"/>
  <c r="G1000" i="1"/>
  <c r="M1004" i="1"/>
  <c r="G1004" i="1"/>
  <c r="M1008" i="1"/>
  <c r="G1008" i="1"/>
  <c r="M1012" i="1"/>
  <c r="G1012" i="1"/>
  <c r="M1016" i="1"/>
  <c r="G1016" i="1"/>
  <c r="M1020" i="1"/>
  <c r="G1020" i="1"/>
  <c r="M1024" i="1"/>
  <c r="G1024" i="1"/>
  <c r="M1028" i="1"/>
  <c r="G1028" i="1"/>
  <c r="M1032" i="1"/>
  <c r="G1032" i="1"/>
  <c r="M1036" i="1"/>
  <c r="G1036" i="1"/>
  <c r="M1040" i="1"/>
  <c r="G1040" i="1"/>
  <c r="M1044" i="1"/>
  <c r="G1044" i="1"/>
  <c r="M1048" i="1"/>
  <c r="G1048" i="1"/>
  <c r="M1052" i="1"/>
  <c r="G1052" i="1"/>
  <c r="M1064" i="1"/>
  <c r="G1064" i="1"/>
  <c r="M1072" i="1"/>
  <c r="G1072" i="1"/>
  <c r="M922" i="1"/>
  <c r="M924" i="1"/>
  <c r="M926" i="1"/>
  <c r="M928" i="1"/>
  <c r="M930" i="1"/>
  <c r="M932" i="1"/>
  <c r="M934" i="1"/>
  <c r="M936" i="1"/>
  <c r="M938" i="1"/>
  <c r="M940" i="1"/>
  <c r="M942" i="1"/>
  <c r="M944" i="1"/>
  <c r="M946" i="1"/>
  <c r="M948" i="1"/>
  <c r="M950" i="1"/>
  <c r="M952" i="1"/>
  <c r="M954" i="1"/>
  <c r="M956" i="1"/>
  <c r="M958" i="1"/>
  <c r="M960" i="1"/>
  <c r="M962" i="1"/>
  <c r="M964" i="1"/>
  <c r="M966" i="1"/>
  <c r="M968" i="1"/>
  <c r="M970" i="1"/>
  <c r="M972" i="1"/>
  <c r="M974" i="1"/>
  <c r="M976" i="1"/>
  <c r="M978" i="1"/>
  <c r="M980" i="1"/>
  <c r="M982" i="1"/>
  <c r="M984" i="1"/>
  <c r="M986" i="1"/>
  <c r="M988" i="1"/>
  <c r="M990" i="1"/>
  <c r="M992" i="1"/>
  <c r="M994" i="1"/>
  <c r="M996" i="1"/>
  <c r="M1056" i="1"/>
  <c r="G1056" i="1"/>
  <c r="M1062" i="1"/>
  <c r="G1062" i="1"/>
  <c r="M1070" i="1"/>
  <c r="G1070" i="1"/>
  <c r="M1002" i="1"/>
  <c r="G1002" i="1"/>
  <c r="M1006" i="1"/>
  <c r="G1006" i="1"/>
  <c r="M1010" i="1"/>
  <c r="G1010" i="1"/>
  <c r="M1014" i="1"/>
  <c r="G1014" i="1"/>
  <c r="M1018" i="1"/>
  <c r="G1018" i="1"/>
  <c r="M1022" i="1"/>
  <c r="G1022" i="1"/>
  <c r="M1026" i="1"/>
  <c r="G1026" i="1"/>
  <c r="M1030" i="1"/>
  <c r="G1030" i="1"/>
  <c r="M1034" i="1"/>
  <c r="G1034" i="1"/>
  <c r="M1038" i="1"/>
  <c r="G1038" i="1"/>
  <c r="M1042" i="1"/>
  <c r="G1042" i="1"/>
  <c r="M1046" i="1"/>
  <c r="G1046" i="1"/>
  <c r="M1050" i="1"/>
  <c r="G1050" i="1"/>
  <c r="M1054" i="1"/>
  <c r="G1054" i="1"/>
  <c r="M1060" i="1"/>
  <c r="G1060" i="1"/>
  <c r="M1068" i="1"/>
  <c r="G1068" i="1"/>
  <c r="G1001" i="1"/>
  <c r="G1003" i="1"/>
  <c r="G1005" i="1"/>
  <c r="G1007" i="1"/>
  <c r="G1009" i="1"/>
  <c r="G1011" i="1"/>
  <c r="G1013" i="1"/>
  <c r="G1015" i="1"/>
  <c r="G1017" i="1"/>
  <c r="G1019" i="1"/>
  <c r="G1021" i="1"/>
  <c r="G1023" i="1"/>
  <c r="G1025" i="1"/>
  <c r="G1027" i="1"/>
  <c r="G1029" i="1"/>
  <c r="G1031" i="1"/>
  <c r="G1033" i="1"/>
  <c r="G1035" i="1"/>
  <c r="G1037" i="1"/>
  <c r="G1039" i="1"/>
  <c r="G1041" i="1"/>
  <c r="G1043" i="1"/>
  <c r="G1045" i="1"/>
  <c r="G1047" i="1"/>
  <c r="G1049" i="1"/>
  <c r="G1051" i="1"/>
  <c r="G1053" i="1"/>
  <c r="G1057" i="1"/>
  <c r="G1080" i="1"/>
  <c r="M1080" i="1"/>
  <c r="G1078" i="1"/>
  <c r="M1078" i="1"/>
  <c r="G1076" i="1"/>
  <c r="M1076" i="1"/>
  <c r="G1083" i="1"/>
  <c r="M1083" i="1"/>
  <c r="G1087" i="1"/>
  <c r="M1087" i="1"/>
  <c r="G1091" i="1"/>
  <c r="M1091" i="1"/>
  <c r="G1095" i="1"/>
  <c r="M1095" i="1"/>
  <c r="G1099" i="1"/>
  <c r="M1099" i="1"/>
  <c r="G1103" i="1"/>
  <c r="M1103" i="1"/>
  <c r="G1107" i="1"/>
  <c r="M1107" i="1"/>
  <c r="G1111" i="1"/>
  <c r="M1111" i="1"/>
  <c r="G1115" i="1"/>
  <c r="M1115" i="1"/>
  <c r="G1119" i="1"/>
  <c r="M1119" i="1"/>
  <c r="G1123" i="1"/>
  <c r="M1123" i="1"/>
  <c r="G1127" i="1"/>
  <c r="M1127" i="1"/>
  <c r="G1131" i="1"/>
  <c r="M1131" i="1"/>
  <c r="G1135" i="1"/>
  <c r="M1135" i="1"/>
  <c r="G1139" i="1"/>
  <c r="M1139" i="1"/>
  <c r="G1143" i="1"/>
  <c r="M1143" i="1"/>
  <c r="G1147" i="1"/>
  <c r="M1147" i="1"/>
  <c r="M1157" i="1"/>
  <c r="G1157" i="1"/>
  <c r="M1173" i="1"/>
  <c r="G1173" i="1"/>
  <c r="M1189" i="1"/>
  <c r="G1189" i="1"/>
  <c r="M1205" i="1"/>
  <c r="G1205" i="1"/>
  <c r="M1229" i="1"/>
  <c r="G1229" i="1"/>
  <c r="G1084" i="1"/>
  <c r="M1084" i="1"/>
  <c r="G1088" i="1"/>
  <c r="M1088" i="1"/>
  <c r="G1092" i="1"/>
  <c r="M1092" i="1"/>
  <c r="G1096" i="1"/>
  <c r="M1096" i="1"/>
  <c r="G1100" i="1"/>
  <c r="M1100" i="1"/>
  <c r="G1104" i="1"/>
  <c r="M1104" i="1"/>
  <c r="G1108" i="1"/>
  <c r="M1108" i="1"/>
  <c r="G1112" i="1"/>
  <c r="M1112" i="1"/>
  <c r="G1116" i="1"/>
  <c r="M1116" i="1"/>
  <c r="G1120" i="1"/>
  <c r="M1120" i="1"/>
  <c r="G1124" i="1"/>
  <c r="M1124" i="1"/>
  <c r="G1128" i="1"/>
  <c r="M1128" i="1"/>
  <c r="G1132" i="1"/>
  <c r="M1132" i="1"/>
  <c r="G1136" i="1"/>
  <c r="M1136" i="1"/>
  <c r="G1140" i="1"/>
  <c r="M1140" i="1"/>
  <c r="G1144" i="1"/>
  <c r="M1144" i="1"/>
  <c r="G1148" i="1"/>
  <c r="M1148" i="1"/>
  <c r="M1213" i="1"/>
  <c r="G1213" i="1"/>
  <c r="G1085" i="1"/>
  <c r="M1085" i="1"/>
  <c r="G1089" i="1"/>
  <c r="M1089" i="1"/>
  <c r="G1093" i="1"/>
  <c r="M1093" i="1"/>
  <c r="G1097" i="1"/>
  <c r="M1097" i="1"/>
  <c r="G1101" i="1"/>
  <c r="M1101" i="1"/>
  <c r="G1105" i="1"/>
  <c r="M1105" i="1"/>
  <c r="G1109" i="1"/>
  <c r="M1109" i="1"/>
  <c r="G1113" i="1"/>
  <c r="M1113" i="1"/>
  <c r="G1117" i="1"/>
  <c r="M1117" i="1"/>
  <c r="G1121" i="1"/>
  <c r="M1121" i="1"/>
  <c r="G1125" i="1"/>
  <c r="M1125" i="1"/>
  <c r="G1129" i="1"/>
  <c r="M1129" i="1"/>
  <c r="G1133" i="1"/>
  <c r="M1133" i="1"/>
  <c r="G1137" i="1"/>
  <c r="M1137" i="1"/>
  <c r="G1141" i="1"/>
  <c r="M1141" i="1"/>
  <c r="G1145" i="1"/>
  <c r="M1145" i="1"/>
  <c r="G1149" i="1"/>
  <c r="M1149" i="1"/>
  <c r="M1165" i="1"/>
  <c r="G1165" i="1"/>
  <c r="M1181" i="1"/>
  <c r="G1181" i="1"/>
  <c r="M1197" i="1"/>
  <c r="G1197" i="1"/>
  <c r="M1221" i="1"/>
  <c r="G1221" i="1"/>
  <c r="G1153" i="1"/>
  <c r="G1161" i="1"/>
  <c r="G1169" i="1"/>
  <c r="G1177" i="1"/>
  <c r="G1185" i="1"/>
  <c r="G1193" i="1"/>
  <c r="G1201" i="1"/>
  <c r="G1209" i="1"/>
  <c r="G1217" i="1"/>
  <c r="G1225" i="1"/>
  <c r="G1207" i="1"/>
  <c r="G1215" i="1"/>
  <c r="G1231" i="1"/>
  <c r="G19" i="1"/>
  <c r="M19" i="1"/>
  <c r="G35" i="1"/>
  <c r="M35" i="1"/>
  <c r="G51" i="1"/>
  <c r="M51" i="1"/>
  <c r="G67" i="1"/>
  <c r="M67" i="1"/>
  <c r="G91" i="1"/>
  <c r="M91" i="1"/>
  <c r="M9" i="1"/>
  <c r="G9" i="1"/>
  <c r="G17" i="1"/>
  <c r="M17" i="1"/>
  <c r="G25" i="1"/>
  <c r="M25" i="1"/>
  <c r="G33" i="1"/>
  <c r="M33" i="1"/>
  <c r="G41" i="1"/>
  <c r="M41" i="1"/>
  <c r="G49" i="1"/>
  <c r="M49" i="1"/>
  <c r="G57" i="1"/>
  <c r="M57" i="1"/>
  <c r="G65" i="1"/>
  <c r="M65" i="1"/>
  <c r="G73" i="1"/>
  <c r="M73" i="1"/>
  <c r="G81" i="1"/>
  <c r="M81" i="1"/>
  <c r="G89" i="1"/>
  <c r="M89" i="1"/>
  <c r="G97" i="1"/>
  <c r="M97" i="1"/>
  <c r="M2" i="1"/>
  <c r="G2" i="1"/>
  <c r="G11" i="1"/>
  <c r="M11" i="1"/>
  <c r="G27" i="1"/>
  <c r="M27" i="1"/>
  <c r="G43" i="1"/>
  <c r="M43" i="1"/>
  <c r="G59" i="1"/>
  <c r="M59" i="1"/>
  <c r="G75" i="1"/>
  <c r="M75" i="1"/>
  <c r="G83" i="1"/>
  <c r="M83" i="1"/>
  <c r="M5" i="1"/>
  <c r="G5" i="1"/>
  <c r="G15" i="1"/>
  <c r="M15" i="1"/>
  <c r="G23" i="1"/>
  <c r="M23" i="1"/>
  <c r="G31" i="1"/>
  <c r="M31" i="1"/>
  <c r="G39" i="1"/>
  <c r="M39" i="1"/>
  <c r="G47" i="1"/>
  <c r="M47" i="1"/>
  <c r="G55" i="1"/>
  <c r="M55" i="1"/>
  <c r="G63" i="1"/>
  <c r="M63" i="1"/>
  <c r="G71" i="1"/>
  <c r="M71" i="1"/>
  <c r="G79" i="1"/>
  <c r="M79" i="1"/>
  <c r="G87" i="1"/>
  <c r="M87" i="1"/>
  <c r="G95" i="1"/>
  <c r="M95" i="1"/>
  <c r="M6" i="1"/>
  <c r="G6" i="1"/>
  <c r="G13" i="1"/>
  <c r="M13" i="1"/>
  <c r="G21" i="1"/>
  <c r="M21" i="1"/>
  <c r="G29" i="1"/>
  <c r="M29" i="1"/>
  <c r="G37" i="1"/>
  <c r="M37" i="1"/>
  <c r="G45" i="1"/>
  <c r="M45" i="1"/>
  <c r="G53" i="1"/>
  <c r="M53" i="1"/>
  <c r="G61" i="1"/>
  <c r="M61" i="1"/>
  <c r="G69" i="1"/>
  <c r="M69" i="1"/>
  <c r="G77" i="1"/>
  <c r="M77" i="1"/>
  <c r="G85" i="1"/>
  <c r="M85" i="1"/>
  <c r="G93" i="1"/>
  <c r="M93" i="1"/>
  <c r="G12" i="1"/>
  <c r="M12" i="1"/>
  <c r="G18" i="1"/>
  <c r="M18" i="1"/>
  <c r="G24" i="1"/>
  <c r="M24" i="1"/>
  <c r="G30" i="1"/>
  <c r="M30" i="1"/>
  <c r="G36" i="1"/>
  <c r="M36" i="1"/>
  <c r="G42" i="1"/>
  <c r="M42" i="1"/>
  <c r="G48" i="1"/>
  <c r="M48" i="1"/>
  <c r="G54" i="1"/>
  <c r="M54" i="1"/>
  <c r="G64" i="1"/>
  <c r="M64" i="1"/>
  <c r="G70" i="1"/>
  <c r="M70" i="1"/>
  <c r="G76" i="1"/>
  <c r="M76" i="1"/>
  <c r="G82" i="1"/>
  <c r="M82" i="1"/>
  <c r="G88" i="1"/>
  <c r="M88" i="1"/>
  <c r="G96" i="1"/>
  <c r="M96" i="1"/>
  <c r="M107" i="1"/>
  <c r="G107" i="1"/>
  <c r="M123" i="1"/>
  <c r="G123" i="1"/>
  <c r="M146" i="1"/>
  <c r="G146" i="1"/>
  <c r="M155" i="1"/>
  <c r="G155" i="1"/>
  <c r="M178" i="1"/>
  <c r="G178" i="1"/>
  <c r="M187" i="1"/>
  <c r="G187" i="1"/>
  <c r="M379" i="1"/>
  <c r="G379" i="1"/>
  <c r="M394" i="1"/>
  <c r="G394" i="1"/>
  <c r="M406" i="1"/>
  <c r="G406" i="1"/>
  <c r="M418" i="1"/>
  <c r="G418" i="1"/>
  <c r="M430" i="1"/>
  <c r="G430" i="1"/>
  <c r="M450" i="1"/>
  <c r="G450" i="1"/>
  <c r="M466" i="1"/>
  <c r="G466" i="1"/>
  <c r="M482" i="1"/>
  <c r="G482" i="1"/>
  <c r="M512" i="1"/>
  <c r="G512" i="1"/>
  <c r="G572" i="1"/>
  <c r="M572" i="1"/>
  <c r="M103" i="1"/>
  <c r="G103" i="1"/>
  <c r="M110" i="1"/>
  <c r="G110" i="1"/>
  <c r="M119" i="1"/>
  <c r="G119" i="1"/>
  <c r="M126" i="1"/>
  <c r="G126" i="1"/>
  <c r="M135" i="1"/>
  <c r="G135" i="1"/>
  <c r="M142" i="1"/>
  <c r="G142" i="1"/>
  <c r="M151" i="1"/>
  <c r="G151" i="1"/>
  <c r="M158" i="1"/>
  <c r="G158" i="1"/>
  <c r="M167" i="1"/>
  <c r="G167" i="1"/>
  <c r="M174" i="1"/>
  <c r="G174" i="1"/>
  <c r="M183" i="1"/>
  <c r="G183" i="1"/>
  <c r="M190" i="1"/>
  <c r="G190" i="1"/>
  <c r="M199" i="1"/>
  <c r="G199" i="1"/>
  <c r="M206" i="1"/>
  <c r="G206" i="1"/>
  <c r="M219" i="1"/>
  <c r="G219" i="1"/>
  <c r="M227" i="1"/>
  <c r="G227" i="1"/>
  <c r="M235" i="1"/>
  <c r="G235" i="1"/>
  <c r="M243" i="1"/>
  <c r="G243" i="1"/>
  <c r="M251" i="1"/>
  <c r="G251" i="1"/>
  <c r="M259" i="1"/>
  <c r="G259" i="1"/>
  <c r="G14" i="1"/>
  <c r="G22" i="1"/>
  <c r="M22" i="1"/>
  <c r="G28" i="1"/>
  <c r="M28" i="1"/>
  <c r="G34" i="1"/>
  <c r="M34" i="1"/>
  <c r="G40" i="1"/>
  <c r="M40" i="1"/>
  <c r="G44" i="1"/>
  <c r="M44" i="1"/>
  <c r="G50" i="1"/>
  <c r="M50" i="1"/>
  <c r="G56" i="1"/>
  <c r="M56" i="1"/>
  <c r="G62" i="1"/>
  <c r="M62" i="1"/>
  <c r="G68" i="1"/>
  <c r="M68" i="1"/>
  <c r="G74" i="1"/>
  <c r="M74" i="1"/>
  <c r="G80" i="1"/>
  <c r="M80" i="1"/>
  <c r="G84" i="1"/>
  <c r="M84" i="1"/>
  <c r="G90" i="1"/>
  <c r="M90" i="1"/>
  <c r="G94" i="1"/>
  <c r="M94" i="1"/>
  <c r="M130" i="1"/>
  <c r="G130" i="1"/>
  <c r="M162" i="1"/>
  <c r="G162" i="1"/>
  <c r="M171" i="1"/>
  <c r="G171" i="1"/>
  <c r="M194" i="1"/>
  <c r="G194" i="1"/>
  <c r="M210" i="1"/>
  <c r="G210" i="1"/>
  <c r="M381" i="1"/>
  <c r="G381" i="1"/>
  <c r="M390" i="1"/>
  <c r="G390" i="1"/>
  <c r="M402" i="1"/>
  <c r="G402" i="1"/>
  <c r="M414" i="1"/>
  <c r="G414" i="1"/>
  <c r="M422" i="1"/>
  <c r="G422" i="1"/>
  <c r="M434" i="1"/>
  <c r="G434" i="1"/>
  <c r="M442" i="1"/>
  <c r="G442" i="1"/>
  <c r="M454" i="1"/>
  <c r="G454" i="1"/>
  <c r="M462" i="1"/>
  <c r="G462" i="1"/>
  <c r="M474" i="1"/>
  <c r="G474" i="1"/>
  <c r="M490" i="1"/>
  <c r="G490" i="1"/>
  <c r="M504" i="1"/>
  <c r="G504" i="1"/>
  <c r="M523" i="1"/>
  <c r="G523" i="1"/>
  <c r="M558" i="1"/>
  <c r="G558" i="1"/>
  <c r="G583" i="1"/>
  <c r="M583" i="1"/>
  <c r="G3" i="1"/>
  <c r="G7" i="1"/>
  <c r="M99" i="1"/>
  <c r="G99" i="1"/>
  <c r="M106" i="1"/>
  <c r="G106" i="1"/>
  <c r="M115" i="1"/>
  <c r="G115" i="1"/>
  <c r="M122" i="1"/>
  <c r="G122" i="1"/>
  <c r="M131" i="1"/>
  <c r="G131" i="1"/>
  <c r="M138" i="1"/>
  <c r="G138" i="1"/>
  <c r="M147" i="1"/>
  <c r="G147" i="1"/>
  <c r="M154" i="1"/>
  <c r="G154" i="1"/>
  <c r="M163" i="1"/>
  <c r="G163" i="1"/>
  <c r="M170" i="1"/>
  <c r="G170" i="1"/>
  <c r="M179" i="1"/>
  <c r="G179" i="1"/>
  <c r="M186" i="1"/>
  <c r="G186" i="1"/>
  <c r="M195" i="1"/>
  <c r="G195" i="1"/>
  <c r="M202" i="1"/>
  <c r="G202" i="1"/>
  <c r="M211" i="1"/>
  <c r="G211" i="1"/>
  <c r="G10" i="1"/>
  <c r="M10" i="1"/>
  <c r="G16" i="1"/>
  <c r="M16" i="1"/>
  <c r="G20" i="1"/>
  <c r="M20" i="1"/>
  <c r="G26" i="1"/>
  <c r="M26" i="1"/>
  <c r="G32" i="1"/>
  <c r="M32" i="1"/>
  <c r="G38" i="1"/>
  <c r="M38" i="1"/>
  <c r="G46" i="1"/>
  <c r="M46" i="1"/>
  <c r="G52" i="1"/>
  <c r="M52" i="1"/>
  <c r="G58" i="1"/>
  <c r="M58" i="1"/>
  <c r="G60" i="1"/>
  <c r="M60" i="1"/>
  <c r="G66" i="1"/>
  <c r="M66" i="1"/>
  <c r="G72" i="1"/>
  <c r="M72" i="1"/>
  <c r="G78" i="1"/>
  <c r="M78" i="1"/>
  <c r="G86" i="1"/>
  <c r="M86" i="1"/>
  <c r="G92" i="1"/>
  <c r="M92" i="1"/>
  <c r="G98" i="1"/>
  <c r="M98" i="1"/>
  <c r="M114" i="1"/>
  <c r="G114" i="1"/>
  <c r="M139" i="1"/>
  <c r="G139" i="1"/>
  <c r="M203" i="1"/>
  <c r="G203" i="1"/>
  <c r="M398" i="1"/>
  <c r="G398" i="1"/>
  <c r="M410" i="1"/>
  <c r="G410" i="1"/>
  <c r="M426" i="1"/>
  <c r="G426" i="1"/>
  <c r="M438" i="1"/>
  <c r="G438" i="1"/>
  <c r="M446" i="1"/>
  <c r="G446" i="1"/>
  <c r="M458" i="1"/>
  <c r="G458" i="1"/>
  <c r="M470" i="1"/>
  <c r="G470" i="1"/>
  <c r="M478" i="1"/>
  <c r="G478" i="1"/>
  <c r="M486" i="1"/>
  <c r="G486" i="1"/>
  <c r="M496" i="1"/>
  <c r="G496" i="1"/>
  <c r="M526" i="1"/>
  <c r="G526" i="1"/>
  <c r="M555" i="1"/>
  <c r="G555" i="1"/>
  <c r="G604" i="1"/>
  <c r="M604" i="1"/>
  <c r="M102" i="1"/>
  <c r="G102" i="1"/>
  <c r="G109" i="1"/>
  <c r="M111" i="1"/>
  <c r="G111" i="1"/>
  <c r="M118" i="1"/>
  <c r="G118" i="1"/>
  <c r="G125" i="1"/>
  <c r="M127" i="1"/>
  <c r="G127" i="1"/>
  <c r="M134" i="1"/>
  <c r="G134" i="1"/>
  <c r="G141" i="1"/>
  <c r="M143" i="1"/>
  <c r="G143" i="1"/>
  <c r="M150" i="1"/>
  <c r="G150" i="1"/>
  <c r="G157" i="1"/>
  <c r="M159" i="1"/>
  <c r="G159" i="1"/>
  <c r="M166" i="1"/>
  <c r="G166" i="1"/>
  <c r="G173" i="1"/>
  <c r="M175" i="1"/>
  <c r="G175" i="1"/>
  <c r="M182" i="1"/>
  <c r="G182" i="1"/>
  <c r="G189" i="1"/>
  <c r="M191" i="1"/>
  <c r="G191" i="1"/>
  <c r="M198" i="1"/>
  <c r="G198" i="1"/>
  <c r="G205" i="1"/>
  <c r="M207" i="1"/>
  <c r="G207" i="1"/>
  <c r="M215" i="1"/>
  <c r="G215" i="1"/>
  <c r="M223" i="1"/>
  <c r="G223" i="1"/>
  <c r="M231" i="1"/>
  <c r="G231" i="1"/>
  <c r="M239" i="1"/>
  <c r="G239" i="1"/>
  <c r="M247" i="1"/>
  <c r="G247" i="1"/>
  <c r="M255" i="1"/>
  <c r="G255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1" i="1"/>
  <c r="M261" i="1"/>
  <c r="G263" i="1"/>
  <c r="M263" i="1"/>
  <c r="G265" i="1"/>
  <c r="M265" i="1"/>
  <c r="G267" i="1"/>
  <c r="M267" i="1"/>
  <c r="G269" i="1"/>
  <c r="M269" i="1"/>
  <c r="G271" i="1"/>
  <c r="M271" i="1"/>
  <c r="G273" i="1"/>
  <c r="M273" i="1"/>
  <c r="G275" i="1"/>
  <c r="M275" i="1"/>
  <c r="G277" i="1"/>
  <c r="M277" i="1"/>
  <c r="G279" i="1"/>
  <c r="M279" i="1"/>
  <c r="G281" i="1"/>
  <c r="M281" i="1"/>
  <c r="G283" i="1"/>
  <c r="M283" i="1"/>
  <c r="G285" i="1"/>
  <c r="M285" i="1"/>
  <c r="G287" i="1"/>
  <c r="M287" i="1"/>
  <c r="G289" i="1"/>
  <c r="M289" i="1"/>
  <c r="G291" i="1"/>
  <c r="M291" i="1"/>
  <c r="G293" i="1"/>
  <c r="M293" i="1"/>
  <c r="G295" i="1"/>
  <c r="M295" i="1"/>
  <c r="G297" i="1"/>
  <c r="M297" i="1"/>
  <c r="G299" i="1"/>
  <c r="M299" i="1"/>
  <c r="G301" i="1"/>
  <c r="M301" i="1"/>
  <c r="G303" i="1"/>
  <c r="M303" i="1"/>
  <c r="G305" i="1"/>
  <c r="M305" i="1"/>
  <c r="G307" i="1"/>
  <c r="M307" i="1"/>
  <c r="G309" i="1"/>
  <c r="M309" i="1"/>
  <c r="G311" i="1"/>
  <c r="M311" i="1"/>
  <c r="G313" i="1"/>
  <c r="M313" i="1"/>
  <c r="G315" i="1"/>
  <c r="M315" i="1"/>
  <c r="G317" i="1"/>
  <c r="M317" i="1"/>
  <c r="G319" i="1"/>
  <c r="M319" i="1"/>
  <c r="G321" i="1"/>
  <c r="M321" i="1"/>
  <c r="G323" i="1"/>
  <c r="M323" i="1"/>
  <c r="G325" i="1"/>
  <c r="M325" i="1"/>
  <c r="G327" i="1"/>
  <c r="M327" i="1"/>
  <c r="G329" i="1"/>
  <c r="M329" i="1"/>
  <c r="G331" i="1"/>
  <c r="M331" i="1"/>
  <c r="G333" i="1"/>
  <c r="M333" i="1"/>
  <c r="G335" i="1"/>
  <c r="M335" i="1"/>
  <c r="G337" i="1"/>
  <c r="M337" i="1"/>
  <c r="G339" i="1"/>
  <c r="M339" i="1"/>
  <c r="G341" i="1"/>
  <c r="M341" i="1"/>
  <c r="G343" i="1"/>
  <c r="M343" i="1"/>
  <c r="G345" i="1"/>
  <c r="M345" i="1"/>
  <c r="G347" i="1"/>
  <c r="M347" i="1"/>
  <c r="G349" i="1"/>
  <c r="M349" i="1"/>
  <c r="G351" i="1"/>
  <c r="M351" i="1"/>
  <c r="G353" i="1"/>
  <c r="M353" i="1"/>
  <c r="G355" i="1"/>
  <c r="M355" i="1"/>
  <c r="G357" i="1"/>
  <c r="M357" i="1"/>
  <c r="G359" i="1"/>
  <c r="M359" i="1"/>
  <c r="G361" i="1"/>
  <c r="M361" i="1"/>
  <c r="G363" i="1"/>
  <c r="M363" i="1"/>
  <c r="G365" i="1"/>
  <c r="M365" i="1"/>
  <c r="G367" i="1"/>
  <c r="M367" i="1"/>
  <c r="G369" i="1"/>
  <c r="M369" i="1"/>
  <c r="G371" i="1"/>
  <c r="M371" i="1"/>
  <c r="G373" i="1"/>
  <c r="M373" i="1"/>
  <c r="G375" i="1"/>
  <c r="M375" i="1"/>
  <c r="G377" i="1"/>
  <c r="M377" i="1"/>
  <c r="M386" i="1"/>
  <c r="G386" i="1"/>
  <c r="M494" i="1"/>
  <c r="G494" i="1"/>
  <c r="M502" i="1"/>
  <c r="G502" i="1"/>
  <c r="M510" i="1"/>
  <c r="G510" i="1"/>
  <c r="M518" i="1"/>
  <c r="G518" i="1"/>
  <c r="M547" i="1"/>
  <c r="G547" i="1"/>
  <c r="M550" i="1"/>
  <c r="G550" i="1"/>
  <c r="M382" i="1"/>
  <c r="G382" i="1"/>
  <c r="M387" i="1"/>
  <c r="G387" i="1"/>
  <c r="M389" i="1"/>
  <c r="G389" i="1"/>
  <c r="M392" i="1"/>
  <c r="G392" i="1"/>
  <c r="M396" i="1"/>
  <c r="G396" i="1"/>
  <c r="M400" i="1"/>
  <c r="G400" i="1"/>
  <c r="M404" i="1"/>
  <c r="G404" i="1"/>
  <c r="M408" i="1"/>
  <c r="G408" i="1"/>
  <c r="M412" i="1"/>
  <c r="G412" i="1"/>
  <c r="M416" i="1"/>
  <c r="G416" i="1"/>
  <c r="M420" i="1"/>
  <c r="G420" i="1"/>
  <c r="M424" i="1"/>
  <c r="G424" i="1"/>
  <c r="M428" i="1"/>
  <c r="G428" i="1"/>
  <c r="M432" i="1"/>
  <c r="G432" i="1"/>
  <c r="M436" i="1"/>
  <c r="G436" i="1"/>
  <c r="M440" i="1"/>
  <c r="G440" i="1"/>
  <c r="M444" i="1"/>
  <c r="G444" i="1"/>
  <c r="M448" i="1"/>
  <c r="G448" i="1"/>
  <c r="M452" i="1"/>
  <c r="G452" i="1"/>
  <c r="M456" i="1"/>
  <c r="G456" i="1"/>
  <c r="M460" i="1"/>
  <c r="G460" i="1"/>
  <c r="M464" i="1"/>
  <c r="G464" i="1"/>
  <c r="M468" i="1"/>
  <c r="G468" i="1"/>
  <c r="M472" i="1"/>
  <c r="G472" i="1"/>
  <c r="M476" i="1"/>
  <c r="G476" i="1"/>
  <c r="M480" i="1"/>
  <c r="G480" i="1"/>
  <c r="M484" i="1"/>
  <c r="G484" i="1"/>
  <c r="M488" i="1"/>
  <c r="G488" i="1"/>
  <c r="M492" i="1"/>
  <c r="G492" i="1"/>
  <c r="M500" i="1"/>
  <c r="G500" i="1"/>
  <c r="M508" i="1"/>
  <c r="G508" i="1"/>
  <c r="M516" i="1"/>
  <c r="G516" i="1"/>
  <c r="M539" i="1"/>
  <c r="G539" i="1"/>
  <c r="M542" i="1"/>
  <c r="G542" i="1"/>
  <c r="G262" i="1"/>
  <c r="M262" i="1"/>
  <c r="G264" i="1"/>
  <c r="M264" i="1"/>
  <c r="G266" i="1"/>
  <c r="M266" i="1"/>
  <c r="G268" i="1"/>
  <c r="M268" i="1"/>
  <c r="G270" i="1"/>
  <c r="M270" i="1"/>
  <c r="G272" i="1"/>
  <c r="M272" i="1"/>
  <c r="G274" i="1"/>
  <c r="M274" i="1"/>
  <c r="G276" i="1"/>
  <c r="M276" i="1"/>
  <c r="G278" i="1"/>
  <c r="M278" i="1"/>
  <c r="G280" i="1"/>
  <c r="M280" i="1"/>
  <c r="G282" i="1"/>
  <c r="M282" i="1"/>
  <c r="G284" i="1"/>
  <c r="M284" i="1"/>
  <c r="G286" i="1"/>
  <c r="M286" i="1"/>
  <c r="G288" i="1"/>
  <c r="M288" i="1"/>
  <c r="G290" i="1"/>
  <c r="M290" i="1"/>
  <c r="G292" i="1"/>
  <c r="M292" i="1"/>
  <c r="G294" i="1"/>
  <c r="M294" i="1"/>
  <c r="G296" i="1"/>
  <c r="M296" i="1"/>
  <c r="G298" i="1"/>
  <c r="M298" i="1"/>
  <c r="G300" i="1"/>
  <c r="M300" i="1"/>
  <c r="G302" i="1"/>
  <c r="M302" i="1"/>
  <c r="G304" i="1"/>
  <c r="M304" i="1"/>
  <c r="G306" i="1"/>
  <c r="M306" i="1"/>
  <c r="G308" i="1"/>
  <c r="M308" i="1"/>
  <c r="G310" i="1"/>
  <c r="M310" i="1"/>
  <c r="G312" i="1"/>
  <c r="M312" i="1"/>
  <c r="G314" i="1"/>
  <c r="M314" i="1"/>
  <c r="G316" i="1"/>
  <c r="M316" i="1"/>
  <c r="G318" i="1"/>
  <c r="M318" i="1"/>
  <c r="G320" i="1"/>
  <c r="M320" i="1"/>
  <c r="G322" i="1"/>
  <c r="M322" i="1"/>
  <c r="G324" i="1"/>
  <c r="M324" i="1"/>
  <c r="G326" i="1"/>
  <c r="M326" i="1"/>
  <c r="G328" i="1"/>
  <c r="M328" i="1"/>
  <c r="G330" i="1"/>
  <c r="M330" i="1"/>
  <c r="G332" i="1"/>
  <c r="M332" i="1"/>
  <c r="G334" i="1"/>
  <c r="M334" i="1"/>
  <c r="G336" i="1"/>
  <c r="M336" i="1"/>
  <c r="G338" i="1"/>
  <c r="M338" i="1"/>
  <c r="G340" i="1"/>
  <c r="M340" i="1"/>
  <c r="G342" i="1"/>
  <c r="M342" i="1"/>
  <c r="G344" i="1"/>
  <c r="M344" i="1"/>
  <c r="G346" i="1"/>
  <c r="M346" i="1"/>
  <c r="G348" i="1"/>
  <c r="M348" i="1"/>
  <c r="G350" i="1"/>
  <c r="M350" i="1"/>
  <c r="G352" i="1"/>
  <c r="M352" i="1"/>
  <c r="G354" i="1"/>
  <c r="M354" i="1"/>
  <c r="G356" i="1"/>
  <c r="M356" i="1"/>
  <c r="G358" i="1"/>
  <c r="M358" i="1"/>
  <c r="G360" i="1"/>
  <c r="M360" i="1"/>
  <c r="G362" i="1"/>
  <c r="M362" i="1"/>
  <c r="G364" i="1"/>
  <c r="M364" i="1"/>
  <c r="G366" i="1"/>
  <c r="M366" i="1"/>
  <c r="G368" i="1"/>
  <c r="M368" i="1"/>
  <c r="G370" i="1"/>
  <c r="M370" i="1"/>
  <c r="G372" i="1"/>
  <c r="M372" i="1"/>
  <c r="G374" i="1"/>
  <c r="M374" i="1"/>
  <c r="G376" i="1"/>
  <c r="M376" i="1"/>
  <c r="M378" i="1"/>
  <c r="G378" i="1"/>
  <c r="M383" i="1"/>
  <c r="G383" i="1"/>
  <c r="M385" i="1"/>
  <c r="G385" i="1"/>
  <c r="M498" i="1"/>
  <c r="G498" i="1"/>
  <c r="M506" i="1"/>
  <c r="G506" i="1"/>
  <c r="M514" i="1"/>
  <c r="G514" i="1"/>
  <c r="M531" i="1"/>
  <c r="G531" i="1"/>
  <c r="M534" i="1"/>
  <c r="G534" i="1"/>
  <c r="G391" i="1"/>
  <c r="G393" i="1"/>
  <c r="G395" i="1"/>
  <c r="G397" i="1"/>
  <c r="G399" i="1"/>
  <c r="G401" i="1"/>
  <c r="G403" i="1"/>
  <c r="G405" i="1"/>
  <c r="G407" i="1"/>
  <c r="G409" i="1"/>
  <c r="G411" i="1"/>
  <c r="G413" i="1"/>
  <c r="G415" i="1"/>
  <c r="G417" i="1"/>
  <c r="G419" i="1"/>
  <c r="G421" i="1"/>
  <c r="G423" i="1"/>
  <c r="G425" i="1"/>
  <c r="G427" i="1"/>
  <c r="G429" i="1"/>
  <c r="G431" i="1"/>
  <c r="G433" i="1"/>
  <c r="G435" i="1"/>
  <c r="G437" i="1"/>
  <c r="G439" i="1"/>
  <c r="G441" i="1"/>
  <c r="G443" i="1"/>
  <c r="G445" i="1"/>
  <c r="G447" i="1"/>
  <c r="G449" i="1"/>
  <c r="G451" i="1"/>
  <c r="G453" i="1"/>
  <c r="G455" i="1"/>
  <c r="G457" i="1"/>
  <c r="G459" i="1"/>
  <c r="G461" i="1"/>
  <c r="G463" i="1"/>
  <c r="G465" i="1"/>
  <c r="G467" i="1"/>
  <c r="G469" i="1"/>
  <c r="G471" i="1"/>
  <c r="G473" i="1"/>
  <c r="G475" i="1"/>
  <c r="G477" i="1"/>
  <c r="G479" i="1"/>
  <c r="G481" i="1"/>
  <c r="G483" i="1"/>
  <c r="G485" i="1"/>
  <c r="G487" i="1"/>
  <c r="G489" i="1"/>
  <c r="G491" i="1"/>
  <c r="M521" i="1"/>
  <c r="G521" i="1"/>
  <c r="M524" i="1"/>
  <c r="G524" i="1"/>
  <c r="M529" i="1"/>
  <c r="G529" i="1"/>
  <c r="M532" i="1"/>
  <c r="G532" i="1"/>
  <c r="M537" i="1"/>
  <c r="G537" i="1"/>
  <c r="M540" i="1"/>
  <c r="G540" i="1"/>
  <c r="M545" i="1"/>
  <c r="G545" i="1"/>
  <c r="M548" i="1"/>
  <c r="G548" i="1"/>
  <c r="M553" i="1"/>
  <c r="G553" i="1"/>
  <c r="M556" i="1"/>
  <c r="G556" i="1"/>
  <c r="G559" i="1"/>
  <c r="M559" i="1"/>
  <c r="G580" i="1"/>
  <c r="M580" i="1"/>
  <c r="G591" i="1"/>
  <c r="M591" i="1"/>
  <c r="G612" i="1"/>
  <c r="M612" i="1"/>
  <c r="M522" i="1"/>
  <c r="G522" i="1"/>
  <c r="M530" i="1"/>
  <c r="G530" i="1"/>
  <c r="M538" i="1"/>
  <c r="G538" i="1"/>
  <c r="M546" i="1"/>
  <c r="G546" i="1"/>
  <c r="M554" i="1"/>
  <c r="G554" i="1"/>
  <c r="G567" i="1"/>
  <c r="M567" i="1"/>
  <c r="G588" i="1"/>
  <c r="M588" i="1"/>
  <c r="G599" i="1"/>
  <c r="M599" i="1"/>
  <c r="M520" i="1"/>
  <c r="G520" i="1"/>
  <c r="M525" i="1"/>
  <c r="G525" i="1"/>
  <c r="M528" i="1"/>
  <c r="G528" i="1"/>
  <c r="M533" i="1"/>
  <c r="G533" i="1"/>
  <c r="M536" i="1"/>
  <c r="G536" i="1"/>
  <c r="M541" i="1"/>
  <c r="G541" i="1"/>
  <c r="M544" i="1"/>
  <c r="G544" i="1"/>
  <c r="M549" i="1"/>
  <c r="G549" i="1"/>
  <c r="M552" i="1"/>
  <c r="G552" i="1"/>
  <c r="M557" i="1"/>
  <c r="G557" i="1"/>
  <c r="G564" i="1"/>
  <c r="M564" i="1"/>
  <c r="G575" i="1"/>
  <c r="M575" i="1"/>
  <c r="G596" i="1"/>
  <c r="M596" i="1"/>
  <c r="G607" i="1"/>
  <c r="M607" i="1"/>
  <c r="G562" i="1"/>
  <c r="M562" i="1"/>
  <c r="G570" i="1"/>
  <c r="M570" i="1"/>
  <c r="G578" i="1"/>
  <c r="M578" i="1"/>
  <c r="G586" i="1"/>
  <c r="M586" i="1"/>
  <c r="G594" i="1"/>
  <c r="M594" i="1"/>
  <c r="G602" i="1"/>
  <c r="M602" i="1"/>
  <c r="G610" i="1"/>
  <c r="M610" i="1"/>
  <c r="G560" i="1"/>
  <c r="M560" i="1"/>
  <c r="M565" i="1"/>
  <c r="G568" i="1"/>
  <c r="M568" i="1"/>
  <c r="M573" i="1"/>
  <c r="G576" i="1"/>
  <c r="M576" i="1"/>
  <c r="M581" i="1"/>
  <c r="G584" i="1"/>
  <c r="M584" i="1"/>
  <c r="M589" i="1"/>
  <c r="G592" i="1"/>
  <c r="M592" i="1"/>
  <c r="M597" i="1"/>
  <c r="G600" i="1"/>
  <c r="M600" i="1"/>
  <c r="M605" i="1"/>
  <c r="G608" i="1"/>
  <c r="M608" i="1"/>
  <c r="M613" i="1"/>
  <c r="M563" i="1"/>
  <c r="G566" i="1"/>
  <c r="M566" i="1"/>
  <c r="M571" i="1"/>
  <c r="G574" i="1"/>
  <c r="M574" i="1"/>
  <c r="M579" i="1"/>
  <c r="G582" i="1"/>
  <c r="M582" i="1"/>
  <c r="M587" i="1"/>
  <c r="G590" i="1"/>
  <c r="M590" i="1"/>
  <c r="M595" i="1"/>
  <c r="G598" i="1"/>
  <c r="M598" i="1"/>
  <c r="M603" i="1"/>
  <c r="G606" i="1"/>
  <c r="M606" i="1"/>
  <c r="M611" i="1"/>
  <c r="G728" i="1"/>
  <c r="M728" i="1"/>
  <c r="M614" i="1"/>
  <c r="M616" i="1"/>
  <c r="M618" i="1"/>
  <c r="M620" i="1"/>
  <c r="M622" i="1"/>
  <c r="M624" i="1"/>
  <c r="M626" i="1"/>
  <c r="M628" i="1"/>
  <c r="M630" i="1"/>
  <c r="M632" i="1"/>
  <c r="M634" i="1"/>
  <c r="M636" i="1"/>
  <c r="M638" i="1"/>
  <c r="M640" i="1"/>
  <c r="M642" i="1"/>
  <c r="M644" i="1"/>
  <c r="M646" i="1"/>
  <c r="M648" i="1"/>
  <c r="G1152" i="1"/>
  <c r="G1154" i="1"/>
  <c r="G1156" i="1"/>
  <c r="G1158" i="1"/>
  <c r="G1160" i="1"/>
  <c r="G1162" i="1"/>
  <c r="G1164" i="1"/>
  <c r="G1166" i="1"/>
  <c r="G1168" i="1"/>
  <c r="G1170" i="1"/>
  <c r="G1172" i="1"/>
  <c r="G1174" i="1"/>
  <c r="G1176" i="1"/>
  <c r="G1178" i="1"/>
  <c r="G1180" i="1"/>
  <c r="G1182" i="1"/>
  <c r="G1184" i="1"/>
  <c r="G1186" i="1"/>
  <c r="G1188" i="1"/>
  <c r="G1190" i="1"/>
  <c r="G1192" i="1"/>
  <c r="G1194" i="1"/>
  <c r="G1196" i="1"/>
  <c r="G1198" i="1"/>
  <c r="G1200" i="1"/>
  <c r="G1202" i="1"/>
  <c r="G1204" i="1"/>
  <c r="G1206" i="1"/>
  <c r="G1208" i="1"/>
  <c r="G1210" i="1"/>
  <c r="G1212" i="1"/>
  <c r="G1214" i="1"/>
  <c r="G1216" i="1"/>
  <c r="G1218" i="1"/>
  <c r="G1220" i="1"/>
  <c r="G1222" i="1"/>
  <c r="G1224" i="1"/>
  <c r="G1226" i="1"/>
  <c r="G1228" i="1"/>
  <c r="G1230" i="1"/>
  <c r="G1232" i="1"/>
  <c r="G1234" i="1"/>
</calcChain>
</file>

<file path=xl/sharedStrings.xml><?xml version="1.0" encoding="utf-8"?>
<sst xmlns="http://schemas.openxmlformats.org/spreadsheetml/2006/main" count="6358" uniqueCount="543">
  <si>
    <t>Product Name</t>
  </si>
  <si>
    <t xml:space="preserve">Cost </t>
  </si>
  <si>
    <t>Category</t>
  </si>
  <si>
    <t>Order Number</t>
  </si>
  <si>
    <t>Sales Channel</t>
  </si>
  <si>
    <t>Quantity</t>
  </si>
  <si>
    <t>Total Cost</t>
  </si>
  <si>
    <t>Unit Price AFTER Discount (Unit revenue)</t>
  </si>
  <si>
    <t>Shipping Method</t>
  </si>
  <si>
    <t>Profit per unit</t>
  </si>
  <si>
    <t>Total Profit</t>
  </si>
  <si>
    <t>Profit Margin</t>
  </si>
  <si>
    <t>PRODUCTA</t>
  </si>
  <si>
    <t>Desks</t>
  </si>
  <si>
    <t>CHANNEL W</t>
  </si>
  <si>
    <t>Flat Rate Shipping</t>
  </si>
  <si>
    <t>PRODUCTAA</t>
  </si>
  <si>
    <t>End Tables</t>
  </si>
  <si>
    <t>CHANNEL A</t>
  </si>
  <si>
    <t>Warehouse Pickup</t>
  </si>
  <si>
    <t>PRODUCTAD</t>
  </si>
  <si>
    <t>Tables</t>
  </si>
  <si>
    <t>PRODUCTAAC</t>
  </si>
  <si>
    <t>Ottomans</t>
  </si>
  <si>
    <t>PRODUCTAAD</t>
  </si>
  <si>
    <t>PRODUCTAB</t>
  </si>
  <si>
    <t>Lounge Chairs</t>
  </si>
  <si>
    <t>CHANNEL F</t>
  </si>
  <si>
    <t>PRODUCTABC</t>
  </si>
  <si>
    <t>PRODUCTABD</t>
  </si>
  <si>
    <t>Console Tables</t>
  </si>
  <si>
    <t>PRODUCTAC</t>
  </si>
  <si>
    <t>Outdoor Furniture</t>
  </si>
  <si>
    <t>CARRYOUT</t>
  </si>
  <si>
    <t>PRODUCTACC</t>
  </si>
  <si>
    <t>Mirrors</t>
  </si>
  <si>
    <t>PRODUCTACD</t>
  </si>
  <si>
    <t>Sleepers</t>
  </si>
  <si>
    <t>CHANNEL E</t>
  </si>
  <si>
    <t>Flat Rate White Glove</t>
  </si>
  <si>
    <t>PRODUCTADC</t>
  </si>
  <si>
    <t>Sofas</t>
  </si>
  <si>
    <t>PRODUCTADD</t>
  </si>
  <si>
    <t>PRODUCTAE</t>
  </si>
  <si>
    <t>Chairs</t>
  </si>
  <si>
    <t>PRODUCTAEC</t>
  </si>
  <si>
    <t>PRODUCTAED</t>
  </si>
  <si>
    <t>Dressers | Chests</t>
  </si>
  <si>
    <t>PRODUCTAF</t>
  </si>
  <si>
    <t>PRODUCTAFC</t>
  </si>
  <si>
    <t>Coffee Tables</t>
  </si>
  <si>
    <t>PRODUCTAFD</t>
  </si>
  <si>
    <t>Pillows</t>
  </si>
  <si>
    <t>PRODUCTAG</t>
  </si>
  <si>
    <t>Media | Shelving</t>
  </si>
  <si>
    <t>PRODUCTAGC</t>
  </si>
  <si>
    <t>Lighting</t>
  </si>
  <si>
    <t>PRODUCTAGD</t>
  </si>
  <si>
    <t>PRODUCTAH</t>
  </si>
  <si>
    <t>PRODUCTAHC</t>
  </si>
  <si>
    <t>Bar Stools</t>
  </si>
  <si>
    <t>PRODUCTAHD</t>
  </si>
  <si>
    <t>PRODUCTAI</t>
  </si>
  <si>
    <t>PRODUCTAIC</t>
  </si>
  <si>
    <t>Store Pickup</t>
  </si>
  <si>
    <t>PRODUCTAID</t>
  </si>
  <si>
    <t>Delivery</t>
  </si>
  <si>
    <t>PRODUCTAJ</t>
  </si>
  <si>
    <t>PRODUCTAJC</t>
  </si>
  <si>
    <t>PRODUCTAJD</t>
  </si>
  <si>
    <t>PRODUCTAK</t>
  </si>
  <si>
    <t>PRODUCTAZ</t>
  </si>
  <si>
    <t>PRODUCTAKD</t>
  </si>
  <si>
    <t>PRODUCTAKC</t>
  </si>
  <si>
    <t>Beds</t>
  </si>
  <si>
    <t>PRODUCTAL</t>
  </si>
  <si>
    <t>PRODUCTALC</t>
  </si>
  <si>
    <t>PRODUCTALD</t>
  </si>
  <si>
    <t>PRODUCTAM</t>
  </si>
  <si>
    <t>PRODUCTAMC</t>
  </si>
  <si>
    <t>PRODUCTAMD</t>
  </si>
  <si>
    <t>Bars</t>
  </si>
  <si>
    <t>PRODUCTAN</t>
  </si>
  <si>
    <t>PRODUCTANC</t>
  </si>
  <si>
    <t>PRODUCTAND</t>
  </si>
  <si>
    <t>PRODUCTAO</t>
  </si>
  <si>
    <t>PRODUCTAOC</t>
  </si>
  <si>
    <t>PRODUCTAP</t>
  </si>
  <si>
    <t>Office | Task Chairs</t>
  </si>
  <si>
    <t>PRODUCTAOD</t>
  </si>
  <si>
    <t>Sectionals</t>
  </si>
  <si>
    <t>PRODUCTAPC</t>
  </si>
  <si>
    <t>PRODUCTAQ</t>
  </si>
  <si>
    <t>PRODUCTAPD</t>
  </si>
  <si>
    <t>Decorative Objects</t>
  </si>
  <si>
    <t>PRODUCTAQC</t>
  </si>
  <si>
    <t>Night Stands</t>
  </si>
  <si>
    <t>PRODUCTAQD</t>
  </si>
  <si>
    <t>PRODUCTAR</t>
  </si>
  <si>
    <t>PRODUCTARC</t>
  </si>
  <si>
    <t>PRODUCTARD</t>
  </si>
  <si>
    <t>PRODUCTAS</t>
  </si>
  <si>
    <t>PRODUCTASC</t>
  </si>
  <si>
    <t>PRODUCTASD</t>
  </si>
  <si>
    <t>PRODUCTAT</t>
  </si>
  <si>
    <t>PRODUCTATC</t>
  </si>
  <si>
    <t>PRODUCTATD</t>
  </si>
  <si>
    <t>PRODUCTAU</t>
  </si>
  <si>
    <t>PRODUCTAUC</t>
  </si>
  <si>
    <t>PRODUCTAUD</t>
  </si>
  <si>
    <t>PRODUCTAV</t>
  </si>
  <si>
    <t>Art</t>
  </si>
  <si>
    <t>PRODUCTAVC</t>
  </si>
  <si>
    <t>PRODUCTAVD</t>
  </si>
  <si>
    <t>PRODUCTAW</t>
  </si>
  <si>
    <t>PRODUCTAWC</t>
  </si>
  <si>
    <t>PRODUCTAWD</t>
  </si>
  <si>
    <t>PRODUCTAX</t>
  </si>
  <si>
    <t>PRODUCTAXC</t>
  </si>
  <si>
    <t>PRODUCTAXD</t>
  </si>
  <si>
    <t>PRODUCTAY</t>
  </si>
  <si>
    <t>PRODUCTAYC</t>
  </si>
  <si>
    <t>PRODUCTAYD</t>
  </si>
  <si>
    <t>PRODUCTBTC</t>
  </si>
  <si>
    <t>PRODUCTAZC</t>
  </si>
  <si>
    <t>CHANNEL Z</t>
  </si>
  <si>
    <t>UPS Ground</t>
  </si>
  <si>
    <t>PRODUCTAZD</t>
  </si>
  <si>
    <t>PRODUCTB</t>
  </si>
  <si>
    <t>Benches</t>
  </si>
  <si>
    <t>PRODUCTBAC</t>
  </si>
  <si>
    <t>PRODUCTBAD</t>
  </si>
  <si>
    <t>PRODUCTBA</t>
  </si>
  <si>
    <t>PRODUCTBB</t>
  </si>
  <si>
    <t>PRODUCTBBC</t>
  </si>
  <si>
    <t>PRODUCTBBD</t>
  </si>
  <si>
    <t>PRODUCTBC</t>
  </si>
  <si>
    <t>PRODUCTBCC</t>
  </si>
  <si>
    <t>PRODUCTBCD</t>
  </si>
  <si>
    <t>PRODUCTBD</t>
  </si>
  <si>
    <t>PRODUCTBDC</t>
  </si>
  <si>
    <t>PRODUCTBDD</t>
  </si>
  <si>
    <t>PRODUCTBNC</t>
  </si>
  <si>
    <t>PRODUCTBE</t>
  </si>
  <si>
    <t>PRODUCTBEC</t>
  </si>
  <si>
    <t>PRODUCTBED</t>
  </si>
  <si>
    <t>PRODUCTBF</t>
  </si>
  <si>
    <t>PRODUCTBFC</t>
  </si>
  <si>
    <t>PRODUCTBFD</t>
  </si>
  <si>
    <t>PRODUCTBG</t>
  </si>
  <si>
    <t>PRODUCTBGC</t>
  </si>
  <si>
    <t>PRODUCTBGD</t>
  </si>
  <si>
    <t>PRODUCTBH</t>
  </si>
  <si>
    <t>PRODUCTBHC</t>
  </si>
  <si>
    <t>PRODUCTBHD</t>
  </si>
  <si>
    <t>PRODUCTBI</t>
  </si>
  <si>
    <t>Filing | Shelving</t>
  </si>
  <si>
    <t>PRODUCTBIC</t>
  </si>
  <si>
    <t>PRODUCTCN</t>
  </si>
  <si>
    <t>PRODUCTBJ</t>
  </si>
  <si>
    <t>PRODUCTBJC</t>
  </si>
  <si>
    <t>PRODUCTBJD</t>
  </si>
  <si>
    <t>PRODUCTBID</t>
  </si>
  <si>
    <t>PRODUCTBK</t>
  </si>
  <si>
    <t>PRODUCTBKC</t>
  </si>
  <si>
    <t>PRODUCTBT</t>
  </si>
  <si>
    <t>PRODUCTBL</t>
  </si>
  <si>
    <t>PRODUCTBLC</t>
  </si>
  <si>
    <t>PRODUCTBM</t>
  </si>
  <si>
    <t>LTL White Glove</t>
  </si>
  <si>
    <t>PRODUCTBMC</t>
  </si>
  <si>
    <t>PRODUCTBN</t>
  </si>
  <si>
    <t>PRODUCTBO</t>
  </si>
  <si>
    <t>PRODUCTBOC</t>
  </si>
  <si>
    <t>PRODUCTBP</t>
  </si>
  <si>
    <t>PRODUCTBPC</t>
  </si>
  <si>
    <t>PRODUCTBQ</t>
  </si>
  <si>
    <t>PRODUCTBQC</t>
  </si>
  <si>
    <t>PRODUCTCY</t>
  </si>
  <si>
    <t>PRODUCTBR</t>
  </si>
  <si>
    <t>PRODUCTBRC</t>
  </si>
  <si>
    <t>PRODUCTBS</t>
  </si>
  <si>
    <t>PRODUCTBSC</t>
  </si>
  <si>
    <t>PRODUCTBU</t>
  </si>
  <si>
    <t>PRODUCTBUC</t>
  </si>
  <si>
    <t>PRODUCTBV</t>
  </si>
  <si>
    <t>PRODUCTBVC</t>
  </si>
  <si>
    <t>PRODUCTBW</t>
  </si>
  <si>
    <t>PRODUCTBWC</t>
  </si>
  <si>
    <t>PRODUCTBX</t>
  </si>
  <si>
    <t>PRODUCTBXC</t>
  </si>
  <si>
    <t>PRODUCTBY</t>
  </si>
  <si>
    <t>PRODUCTBYC</t>
  </si>
  <si>
    <t>PRODUCTCT</t>
  </si>
  <si>
    <t>Rugs</t>
  </si>
  <si>
    <t>PRODUCTBZ</t>
  </si>
  <si>
    <t>PRODUCTBZC</t>
  </si>
  <si>
    <t>PRODUCTC</t>
  </si>
  <si>
    <t>PRODUCTCA</t>
  </si>
  <si>
    <t>PRODUCTCAC</t>
  </si>
  <si>
    <t>PRODUCTCRC</t>
  </si>
  <si>
    <t>PRODUCTCS</t>
  </si>
  <si>
    <t>PRODUCTCB</t>
  </si>
  <si>
    <t>PRODUCTCBC</t>
  </si>
  <si>
    <t>PRODUCTCC</t>
  </si>
  <si>
    <t>PRODUCTEY</t>
  </si>
  <si>
    <t>PRODUCTCCC</t>
  </si>
  <si>
    <t>UPS 3 Day Select</t>
  </si>
  <si>
    <t>PRODUCTCD</t>
  </si>
  <si>
    <t>PRODUCTCDC</t>
  </si>
  <si>
    <t>PRODUCTCE</t>
  </si>
  <si>
    <t>PRODUCTCEC</t>
  </si>
  <si>
    <t>PRODUCTCSC</t>
  </si>
  <si>
    <t>PRODUCTCFC</t>
  </si>
  <si>
    <t>PRODUCTCF</t>
  </si>
  <si>
    <t>PRODUCTCG</t>
  </si>
  <si>
    <t>PRODUCTCGC</t>
  </si>
  <si>
    <t>PRODUCTCH</t>
  </si>
  <si>
    <t>PRODUCTCHC</t>
  </si>
  <si>
    <t>Vases</t>
  </si>
  <si>
    <t>PRODUCTCI</t>
  </si>
  <si>
    <t>PRODUCTCIC</t>
  </si>
  <si>
    <t>PRODUCTCJ</t>
  </si>
  <si>
    <t>PRODUCTCJC</t>
  </si>
  <si>
    <t>PRODUCTCK</t>
  </si>
  <si>
    <t>PRODUCTCKC</t>
  </si>
  <si>
    <t>PRODUCTCL</t>
  </si>
  <si>
    <t>PRODUCTCLC</t>
  </si>
  <si>
    <t>PRODUCTCM</t>
  </si>
  <si>
    <t>PRODUCTCMC</t>
  </si>
  <si>
    <t>PRODUCTCNC</t>
  </si>
  <si>
    <t>PRODUCTCO</t>
  </si>
  <si>
    <t>Sculptures</t>
  </si>
  <si>
    <t>PRODUCTCOC</t>
  </si>
  <si>
    <t>PRODUCTCP</t>
  </si>
  <si>
    <t>PRODUCTCPC</t>
  </si>
  <si>
    <t>PRODUCTCQ</t>
  </si>
  <si>
    <t>PRODUCTCQC</t>
  </si>
  <si>
    <t>PRODUCTCR</t>
  </si>
  <si>
    <t>PRODUCTCTC</t>
  </si>
  <si>
    <t>PRODUCTCU</t>
  </si>
  <si>
    <t>PRODUCTCUC</t>
  </si>
  <si>
    <t>PRODUCTCV</t>
  </si>
  <si>
    <t>PRODUCTCVC</t>
  </si>
  <si>
    <t>PRODUCTCW</t>
  </si>
  <si>
    <t>PRODUCTCWC</t>
  </si>
  <si>
    <t>PRODUCTCX</t>
  </si>
  <si>
    <t>PRODUCTCXC</t>
  </si>
  <si>
    <t>PRODUCTCYC</t>
  </si>
  <si>
    <t>PRODUCTCZ</t>
  </si>
  <si>
    <t>PRODUCTCZC</t>
  </si>
  <si>
    <t>PRODUCTEEC</t>
  </si>
  <si>
    <t>PRODUCTD</t>
  </si>
  <si>
    <t>PRODUCTDA</t>
  </si>
  <si>
    <t>PRODUCTDAC</t>
  </si>
  <si>
    <t>PRODUCTDB</t>
  </si>
  <si>
    <t>PRODUCTDBC</t>
  </si>
  <si>
    <t>PRODUCTDC</t>
  </si>
  <si>
    <t>PRODUCTDCC</t>
  </si>
  <si>
    <t>PRODUCTDD</t>
  </si>
  <si>
    <t>PRODUCTDDC</t>
  </si>
  <si>
    <t>PRODUCTDE</t>
  </si>
  <si>
    <t>PRODUCTDEC</t>
  </si>
  <si>
    <t>PRODUCTDF</t>
  </si>
  <si>
    <t>PRODUCTDFC</t>
  </si>
  <si>
    <t>PRODUCTDG</t>
  </si>
  <si>
    <t>PRODUCTDGC</t>
  </si>
  <si>
    <t>PRODUCTDH</t>
  </si>
  <si>
    <t>PRODUCTDHC</t>
  </si>
  <si>
    <t>PRODUCTDI</t>
  </si>
  <si>
    <t>PRODUCTDIC</t>
  </si>
  <si>
    <t>PRODUCTDJ</t>
  </si>
  <si>
    <t>PRODUCTDJC</t>
  </si>
  <si>
    <t>PRODUCTDK</t>
  </si>
  <si>
    <t>PRODUCTDKC</t>
  </si>
  <si>
    <t>PRODUCTDL</t>
  </si>
  <si>
    <t>PRODUCTDLC</t>
  </si>
  <si>
    <t>PRODUCTDM</t>
  </si>
  <si>
    <t>PRODUCTDMC</t>
  </si>
  <si>
    <t>PRODUCTDN</t>
  </si>
  <si>
    <t>PRODUCTDNC</t>
  </si>
  <si>
    <t>PRODUCTDO</t>
  </si>
  <si>
    <t>PRODUCTDOC</t>
  </si>
  <si>
    <t>PRODUCTDP</t>
  </si>
  <si>
    <t>PRODUCTDPC</t>
  </si>
  <si>
    <t>PRODUCTDQ</t>
  </si>
  <si>
    <t>PRODUCTDQC</t>
  </si>
  <si>
    <t>PRODUCTDR</t>
  </si>
  <si>
    <t>PRODUCTDRC</t>
  </si>
  <si>
    <t>PRODUCTDS</t>
  </si>
  <si>
    <t>PRODUCTDSC</t>
  </si>
  <si>
    <t>PRODUCTDT</t>
  </si>
  <si>
    <t>PRODUCTDTC</t>
  </si>
  <si>
    <t>PRODUCTDU</t>
  </si>
  <si>
    <t>PRODUCTDUC</t>
  </si>
  <si>
    <t>PRODUCTDV</t>
  </si>
  <si>
    <t>PRODUCTDVC</t>
  </si>
  <si>
    <t>PRODUCTDW</t>
  </si>
  <si>
    <t>PRODUCTDWC</t>
  </si>
  <si>
    <t>PRODUCTDX</t>
  </si>
  <si>
    <t>PRODUCTDXC</t>
  </si>
  <si>
    <t>PRODUCTDY</t>
  </si>
  <si>
    <t>PRODUCTDYC</t>
  </si>
  <si>
    <t>PRODUCTDZ</t>
  </si>
  <si>
    <t>PRODUCTDZC</t>
  </si>
  <si>
    <t>PRODUCTE</t>
  </si>
  <si>
    <t>PRODUCTEA</t>
  </si>
  <si>
    <t>PRODUCTEM</t>
  </si>
  <si>
    <t>PRODUCTFH</t>
  </si>
  <si>
    <t>PRODUCTEAC</t>
  </si>
  <si>
    <t>PRODUCTEB</t>
  </si>
  <si>
    <t>PRODUCTEBC</t>
  </si>
  <si>
    <t>PRODUCTEC</t>
  </si>
  <si>
    <t>PRODUCTECC</t>
  </si>
  <si>
    <t>PRODUCTED</t>
  </si>
  <si>
    <t>PRODUCTEDC</t>
  </si>
  <si>
    <t>PRODUCTEE</t>
  </si>
  <si>
    <t>PRODUCTEF</t>
  </si>
  <si>
    <t>PRODUCTEFC</t>
  </si>
  <si>
    <t>PRODUCTEG</t>
  </si>
  <si>
    <t>PRODUCTEGC</t>
  </si>
  <si>
    <t>PRODUCTEH</t>
  </si>
  <si>
    <t>PRODUCTEHC</t>
  </si>
  <si>
    <t>PRODUCTEI</t>
  </si>
  <si>
    <t>PRODUCTEJ</t>
  </si>
  <si>
    <t>PRODUCTEJC</t>
  </si>
  <si>
    <t>PRODUCTEK</t>
  </si>
  <si>
    <t>PRODUCTEIC</t>
  </si>
  <si>
    <t>PRODUCTEKC</t>
  </si>
  <si>
    <t>PRODUCTEL</t>
  </si>
  <si>
    <t>PRODUCTELC</t>
  </si>
  <si>
    <t>PRODUCTEN</t>
  </si>
  <si>
    <t>PRODUCTEMC</t>
  </si>
  <si>
    <t>PRODUCTGY</t>
  </si>
  <si>
    <t>PRODUCTENC</t>
  </si>
  <si>
    <t>PRODUCTEO</t>
  </si>
  <si>
    <t>PRODUCTEOC</t>
  </si>
  <si>
    <t>PRODUCTEQ</t>
  </si>
  <si>
    <t>PRODUCTEP</t>
  </si>
  <si>
    <t>PRODUCTEPC</t>
  </si>
  <si>
    <t>Buffets | Storage</t>
  </si>
  <si>
    <t>PRODUCTEQC</t>
  </si>
  <si>
    <t>PRODUCTER</t>
  </si>
  <si>
    <t>PRODUCTERC</t>
  </si>
  <si>
    <t>PRODUCTES</t>
  </si>
  <si>
    <t>PRODUCTESC</t>
  </si>
  <si>
    <t>PRODUCTET</t>
  </si>
  <si>
    <t>PRODUCTETC</t>
  </si>
  <si>
    <t>PRODUCTEU</t>
  </si>
  <si>
    <t>PRODUCTEUC</t>
  </si>
  <si>
    <t>Swing Chairs</t>
  </si>
  <si>
    <t>PRODUCTEV</t>
  </si>
  <si>
    <t>PRODUCTEVC</t>
  </si>
  <si>
    <t>PRODUCTEW</t>
  </si>
  <si>
    <t>PRODUCTEWC</t>
  </si>
  <si>
    <t>PRODUCTEX</t>
  </si>
  <si>
    <t>PRODUCTEXC</t>
  </si>
  <si>
    <t>PRODUCTEZ</t>
  </si>
  <si>
    <t>PRODUCTEZC</t>
  </si>
  <si>
    <t>PRODUCTF</t>
  </si>
  <si>
    <t>PRODUCTEYC</t>
  </si>
  <si>
    <t>PRODUCTFA</t>
  </si>
  <si>
    <t>PRODUCTFAC</t>
  </si>
  <si>
    <t>PRODUCTFB</t>
  </si>
  <si>
    <t>PRODUCTFBC</t>
  </si>
  <si>
    <t>PRODUCTFC</t>
  </si>
  <si>
    <t>PRODUCTFCC</t>
  </si>
  <si>
    <t>PRODUCTFD</t>
  </si>
  <si>
    <t>PRODUCTFDC</t>
  </si>
  <si>
    <t>PRODUCTFE</t>
  </si>
  <si>
    <t>PRODUCTFEC</t>
  </si>
  <si>
    <t>PRODUCTFF</t>
  </si>
  <si>
    <t>PRODUCTFFC</t>
  </si>
  <si>
    <t>PRODUCTFG</t>
  </si>
  <si>
    <t>PRODUCTFGC</t>
  </si>
  <si>
    <t>PRODUCTFHC</t>
  </si>
  <si>
    <t>PRODUCTFI</t>
  </si>
  <si>
    <t>PRODUCTFIC</t>
  </si>
  <si>
    <t>PRODUCTFJ</t>
  </si>
  <si>
    <t>PRODUCTFJC</t>
  </si>
  <si>
    <t>PRODUCTFK</t>
  </si>
  <si>
    <t>PRODUCTFKC</t>
  </si>
  <si>
    <t>PRODUCTFL</t>
  </si>
  <si>
    <t>PRODUCTFLC</t>
  </si>
  <si>
    <t>PRODUCTGXC</t>
  </si>
  <si>
    <t>FedEx GroundÂ®</t>
  </si>
  <si>
    <t>PRODUCTGZC</t>
  </si>
  <si>
    <t>PRODUCTFM</t>
  </si>
  <si>
    <t>PRODUCTFMC</t>
  </si>
  <si>
    <t>PRODUCTFN</t>
  </si>
  <si>
    <t>PRODUCTFNC</t>
  </si>
  <si>
    <t>PRODUCTFO</t>
  </si>
  <si>
    <t>PRODUCTFOC</t>
  </si>
  <si>
    <t>PRODUCTH</t>
  </si>
  <si>
    <t>PRODUCTFP</t>
  </si>
  <si>
    <t>PRODUCTFPC</t>
  </si>
  <si>
    <t>PRODUCTFQ</t>
  </si>
  <si>
    <t>PRODUCTFQC</t>
  </si>
  <si>
    <t>PRODUCTFR</t>
  </si>
  <si>
    <t>PRODUCTFRC</t>
  </si>
  <si>
    <t>PRODUCTFS</t>
  </si>
  <si>
    <t>PRODUCTFSC</t>
  </si>
  <si>
    <t>PRODUCTFT</t>
  </si>
  <si>
    <t>PRODUCTFTC</t>
  </si>
  <si>
    <t>PRODUCTFU</t>
  </si>
  <si>
    <t>PRODUCTFUC</t>
  </si>
  <si>
    <t>PRODUCTFV</t>
  </si>
  <si>
    <t>PRODUCTFVC</t>
  </si>
  <si>
    <t>PRODUCTFW</t>
  </si>
  <si>
    <t>PRODUCTFWC</t>
  </si>
  <si>
    <t>PRODUCTFX</t>
  </si>
  <si>
    <t>PRODUCTFXC</t>
  </si>
  <si>
    <t>PRODUCTFY</t>
  </si>
  <si>
    <t>PRODUCTFYC</t>
  </si>
  <si>
    <t>PRODUCTFZ</t>
  </si>
  <si>
    <t>PRODUCTFZC</t>
  </si>
  <si>
    <t>PRODUCTG</t>
  </si>
  <si>
    <t>PRODUCTGA</t>
  </si>
  <si>
    <t>PRODUCTGAC</t>
  </si>
  <si>
    <t>PRODUCTGSC</t>
  </si>
  <si>
    <t>PRODUCTGB</t>
  </si>
  <si>
    <t>PRODUCTGBC</t>
  </si>
  <si>
    <t>PRODUCTGC</t>
  </si>
  <si>
    <t>PRODUCTGCC</t>
  </si>
  <si>
    <t>PRODUCTGD</t>
  </si>
  <si>
    <t>PRODUCTGYC</t>
  </si>
  <si>
    <t>PRODUCTGZ</t>
  </si>
  <si>
    <t>PRODUCTGDC</t>
  </si>
  <si>
    <t>PRODUCTGE</t>
  </si>
  <si>
    <t>PRODUCTGEC</t>
  </si>
  <si>
    <t>PRODUCTGF</t>
  </si>
  <si>
    <t>PRODUCTGFC</t>
  </si>
  <si>
    <t>PRODUCTGG</t>
  </si>
  <si>
    <t>PRODUCTGGC</t>
  </si>
  <si>
    <t>PRODUCTGH</t>
  </si>
  <si>
    <t>PRODUCTGN</t>
  </si>
  <si>
    <t>PRODUCTGNC</t>
  </si>
  <si>
    <t>PRODUCTGO</t>
  </si>
  <si>
    <t>PRODUCTGHC</t>
  </si>
  <si>
    <t>PRODUCTGI</t>
  </si>
  <si>
    <t>PRODUCTGIC</t>
  </si>
  <si>
    <t>PRODUCTGJ</t>
  </si>
  <si>
    <t>PRODUCTGQ</t>
  </si>
  <si>
    <t>PRODUCTGJC</t>
  </si>
  <si>
    <t>PRODUCTGK</t>
  </si>
  <si>
    <t>PRODUCTGKC</t>
  </si>
  <si>
    <t>PRODUCTVC</t>
  </si>
  <si>
    <t>PRODUCTGL</t>
  </si>
  <si>
    <t>PRODUCTGLC</t>
  </si>
  <si>
    <t>PRODUCTGM</t>
  </si>
  <si>
    <t>PRODUCTGMC</t>
  </si>
  <si>
    <t>PRODUCTGOC</t>
  </si>
  <si>
    <t>PRODUCTGP</t>
  </si>
  <si>
    <t>PRODUCTGPC</t>
  </si>
  <si>
    <t>PRODUCTGQC</t>
  </si>
  <si>
    <t>PRODUCTGR</t>
  </si>
  <si>
    <t>PRODUCTGRC</t>
  </si>
  <si>
    <t>PRODUCTGS</t>
  </si>
  <si>
    <t>PRODUCTGT</t>
  </si>
  <si>
    <t>PRODUCTGTC</t>
  </si>
  <si>
    <t>PRODUCTGU</t>
  </si>
  <si>
    <t>PRODUCTGUC</t>
  </si>
  <si>
    <t>PRODUCTGV</t>
  </si>
  <si>
    <t>PRODUCTGVC</t>
  </si>
  <si>
    <t>PRODUCTGW</t>
  </si>
  <si>
    <t>PRODUCTGWC</t>
  </si>
  <si>
    <t>PRODUCTGX</t>
  </si>
  <si>
    <t>PRODUCTHC</t>
  </si>
  <si>
    <t>PRODUCTHD</t>
  </si>
  <si>
    <t>PRODUCTI</t>
  </si>
  <si>
    <t>PRODUCTIC</t>
  </si>
  <si>
    <t>PRODUCTID</t>
  </si>
  <si>
    <t>Conference Tables</t>
  </si>
  <si>
    <t>Extended Area TBD</t>
  </si>
  <si>
    <t>PRODUCTJ</t>
  </si>
  <si>
    <t>PRODUCTJC</t>
  </si>
  <si>
    <t>PRODUCTJD</t>
  </si>
  <si>
    <t>PRODUCTK</t>
  </si>
  <si>
    <t>PRODUCTL</t>
  </si>
  <si>
    <t>PRODUCTLC</t>
  </si>
  <si>
    <t>PRODUCTKC</t>
  </si>
  <si>
    <t>PRODUCTKD</t>
  </si>
  <si>
    <t>PRODUCTLD</t>
  </si>
  <si>
    <t>PRODUCTM</t>
  </si>
  <si>
    <t>PRODUCTMC</t>
  </si>
  <si>
    <t>PRODUCTMD</t>
  </si>
  <si>
    <t>PRODUCTNC</t>
  </si>
  <si>
    <t>PRODUCTND</t>
  </si>
  <si>
    <t>PRODUCTN</t>
  </si>
  <si>
    <t>PRODUCTO</t>
  </si>
  <si>
    <t>PRODUCTOC</t>
  </si>
  <si>
    <t>PRODUCTPC</t>
  </si>
  <si>
    <t>PRODUCTOD</t>
  </si>
  <si>
    <t>PRODUCTP</t>
  </si>
  <si>
    <t>PRODUCTPD</t>
  </si>
  <si>
    <t>PRODUCTQ</t>
  </si>
  <si>
    <t>PRODUCTQC</t>
  </si>
  <si>
    <t>PRODUCTSD</t>
  </si>
  <si>
    <t>PRODUCTQD</t>
  </si>
  <si>
    <t>PRODUCTR</t>
  </si>
  <si>
    <t>PRODUCTRC</t>
  </si>
  <si>
    <t>PRODUCTRD</t>
  </si>
  <si>
    <t>PRODUCTS</t>
  </si>
  <si>
    <t>PRODUCTSC</t>
  </si>
  <si>
    <t>PRODUCTWC</t>
  </si>
  <si>
    <t>PRODUCTT</t>
  </si>
  <si>
    <t>PRODUCTTC</t>
  </si>
  <si>
    <t>PRODUCTZD</t>
  </si>
  <si>
    <t>PRODUCTTD</t>
  </si>
  <si>
    <t>PRODUCTU</t>
  </si>
  <si>
    <t>PRODUCTUC</t>
  </si>
  <si>
    <t>PRODUCTUD</t>
  </si>
  <si>
    <t>PRODUCTV</t>
  </si>
  <si>
    <t>PRODUCTVD</t>
  </si>
  <si>
    <t>PRODUCTW</t>
  </si>
  <si>
    <t>PRODUCTWD</t>
  </si>
  <si>
    <t>PRODUCTX</t>
  </si>
  <si>
    <t>PRODUCTXC</t>
  </si>
  <si>
    <t>PRODUCTXD</t>
  </si>
  <si>
    <t>PRODUCTY</t>
  </si>
  <si>
    <t>PRODUCTYC</t>
  </si>
  <si>
    <t>PRODUCTYD</t>
  </si>
  <si>
    <t>PRODUCTZ</t>
  </si>
  <si>
    <t>PRODUCTZC</t>
  </si>
  <si>
    <t>Extended Price (Total revenue)</t>
  </si>
  <si>
    <t>Row Labels</t>
  </si>
  <si>
    <t>Grand Total</t>
  </si>
  <si>
    <t>(All)</t>
  </si>
  <si>
    <t>Sum of Extended Price (Total revenue)</t>
  </si>
  <si>
    <t>Sum of Profit per unit</t>
  </si>
  <si>
    <t>Sum of Total Cost</t>
  </si>
  <si>
    <t>Profitability %</t>
  </si>
  <si>
    <t>Average of Profit Margin</t>
  </si>
  <si>
    <t>Column Labels</t>
  </si>
  <si>
    <t>Sum of Total Profit</t>
  </si>
  <si>
    <t>Sales by Channel</t>
  </si>
  <si>
    <t>Profitability by Channel (in %)</t>
  </si>
  <si>
    <t>Profitability by Channel (per unit value)</t>
  </si>
  <si>
    <t>Best item sold in terms of Proft Margin %</t>
  </si>
  <si>
    <t>Best item sold in terms of Total Profit</t>
  </si>
  <si>
    <t>(blank)</t>
  </si>
  <si>
    <t>Sum of Quantity</t>
  </si>
  <si>
    <t>Category vs Shipping Method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</si>
</sst>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76">
    <xf numFmtId="0" fontId="0" fillId="0" borderId="0" xfId="0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4" borderId="3" xfId="3" applyFont="1" applyBorder="1" applyAlignment="1">
      <alignment horizontal="left"/>
    </xf>
    <xf numFmtId="2" fontId="4" fillId="2" borderId="3" xfId="1" applyNumberFormat="1" applyFont="1" applyBorder="1" applyAlignment="1">
      <alignment horizontal="left"/>
    </xf>
    <xf numFmtId="0" fontId="4" fillId="2" borderId="3" xfId="1" applyFont="1" applyBorder="1" applyAlignment="1">
      <alignment horizontal="left"/>
    </xf>
    <xf numFmtId="4" fontId="3" fillId="0" borderId="4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4" borderId="6" xfId="3" applyBorder="1" applyAlignment="1">
      <alignment horizontal="left"/>
    </xf>
    <xf numFmtId="2" fontId="2" fillId="2" borderId="6" xfId="1" applyNumberFormat="1" applyBorder="1" applyAlignment="1">
      <alignment horizontal="left"/>
    </xf>
    <xf numFmtId="0" fontId="2" fillId="2" borderId="6" xfId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4" borderId="8" xfId="3" applyBorder="1" applyAlignment="1">
      <alignment horizontal="left"/>
    </xf>
    <xf numFmtId="2" fontId="2" fillId="2" borderId="8" xfId="1" applyNumberFormat="1" applyBorder="1" applyAlignment="1">
      <alignment horizontal="left"/>
    </xf>
    <xf numFmtId="0" fontId="2" fillId="2" borderId="8" xfId="1" applyBorder="1" applyAlignment="1">
      <alignment horizontal="left"/>
    </xf>
    <xf numFmtId="2" fontId="0" fillId="3" borderId="6" xfId="2" applyNumberFormat="1" applyFont="1" applyBorder="1" applyAlignment="1">
      <alignment horizontal="left"/>
    </xf>
    <xf numFmtId="2" fontId="3" fillId="3" borderId="3" xfId="2" applyNumberFormat="1" applyFont="1" applyBorder="1" applyAlignment="1">
      <alignment horizontal="left"/>
    </xf>
    <xf numFmtId="4" fontId="0" fillId="0" borderId="9" xfId="0" applyNumberFormat="1" applyBorder="1" applyAlignment="1">
      <alignment horizontal="left"/>
    </xf>
    <xf numFmtId="2" fontId="0" fillId="3" borderId="8" xfId="2" applyNumberFormat="1" applyFont="1" applyBorder="1" applyAlignment="1">
      <alignment horizontal="left"/>
    </xf>
    <xf numFmtId="4" fontId="0" fillId="0" borderId="10" xfId="0" applyNumberFormat="1" applyBorder="1" applyAlignment="1">
      <alignment horizontal="left"/>
    </xf>
    <xf numFmtId="0" fontId="3" fillId="3" borderId="3" xfId="2" applyFont="1" applyBorder="1" applyAlignment="1">
      <alignment horizontal="left"/>
    </xf>
    <xf numFmtId="4" fontId="1" fillId="3" borderId="6" xfId="2" applyNumberFormat="1" applyBorder="1" applyAlignment="1">
      <alignment horizontal="left"/>
    </xf>
    <xf numFmtId="4" fontId="1" fillId="3" borderId="8" xfId="2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5" borderId="11" xfId="0" applyFont="1" applyFill="1" applyBorder="1"/>
    <xf numFmtId="0" fontId="0" fillId="0" borderId="0" xfId="0" applyNumberFormat="1"/>
    <xf numFmtId="0" fontId="0" fillId="0" borderId="6" xfId="0" applyNumberFormat="1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2" xfId="0" pivotButton="1" applyBorder="1" applyAlignment="1">
      <alignment horizontal="left"/>
    </xf>
    <xf numFmtId="0" fontId="0" fillId="0" borderId="3" xfId="0" pivotButton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pivotButton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4" fontId="0" fillId="0" borderId="0" xfId="0" applyNumberFormat="1"/>
    <xf numFmtId="4" fontId="0" fillId="0" borderId="4" xfId="0" applyNumberFormat="1" applyBorder="1" applyAlignment="1">
      <alignment horizontal="left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/>
    <xf numFmtId="0" fontId="0" fillId="0" borderId="12" xfId="0" pivotButton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2" fontId="0" fillId="0" borderId="0" xfId="0" applyNumberFormat="1"/>
    <xf numFmtId="0" fontId="0" fillId="0" borderId="12" xfId="0" applyBorder="1"/>
    <xf numFmtId="0" fontId="4" fillId="2" borderId="0" xfId="1" applyFont="1" applyAlignment="1">
      <alignment horizontal="center"/>
    </xf>
    <xf numFmtId="0" fontId="0" fillId="0" borderId="15" xfId="0" pivotButton="1" applyBorder="1"/>
    <xf numFmtId="10" fontId="3" fillId="5" borderId="8" xfId="0" applyNumberFormat="1" applyFont="1" applyFill="1" applyBorder="1"/>
    <xf numFmtId="10" fontId="3" fillId="5" borderId="10" xfId="0" applyNumberFormat="1" applyFont="1" applyFill="1" applyBorder="1"/>
    <xf numFmtId="0" fontId="0" fillId="0" borderId="18" xfId="0" applyBorder="1"/>
  </cellXfs>
  <cellStyles count="4">
    <cellStyle name="20% - Accent2" xfId="3" builtinId="34"/>
    <cellStyle name="Good" xfId="1" builtinId="26"/>
    <cellStyle name="Normal" xfId="0" builtinId="0"/>
    <cellStyle name="Note" xfId="2" builtinId="10"/>
  </cellStyles>
  <dxfs count="244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 Thakur" refreshedDate="43187.791148958335" createdVersion="6" refreshedVersion="6" minRefreshableVersion="3" recordCount="1233">
  <cacheSource type="worksheet">
    <worksheetSource ref="A1:M1234" sheet="Raw data"/>
  </cacheSource>
  <cacheFields count="13">
    <cacheField name="Product Name" numFmtId="0">
      <sharedItems count="464">
        <s v="PRODUCTA"/>
        <s v="PRODUCTAA"/>
        <s v="PRODUCTAD"/>
        <s v="PRODUCTAAC"/>
        <s v="PRODUCTAAD"/>
        <s v="PRODUCTAB"/>
        <s v="PRODUCTABC"/>
        <s v="PRODUCTABD"/>
        <s v="PRODUCTAC"/>
        <s v="PRODUCTACC"/>
        <s v="PRODUCTACD"/>
        <s v="PRODUCTADC"/>
        <s v="PRODUCTADD"/>
        <s v="PRODUCTAE"/>
        <s v="PRODUCTAEC"/>
        <s v="PRODUCTAED"/>
        <s v="PRODUCTAF"/>
        <s v="PRODUCTAFC"/>
        <s v="PRODUCTAFD"/>
        <s v="PRODUCTAG"/>
        <s v="PRODUCTAGC"/>
        <s v="PRODUCTAGD"/>
        <s v="PRODUCTAH"/>
        <s v="PRODUCTAHC"/>
        <s v="PRODUCTAHD"/>
        <s v="PRODUCTAI"/>
        <s v="PRODUCTAIC"/>
        <s v="PRODUCTAID"/>
        <s v="PRODUCTAJ"/>
        <s v="PRODUCTAJC"/>
        <s v="PRODUCTAJD"/>
        <s v="PRODUCTAK"/>
        <s v="PRODUCTAZ"/>
        <s v="PRODUCTAKD"/>
        <s v="PRODUCTAKC"/>
        <s v="PRODUCTAL"/>
        <s v="PRODUCTALC"/>
        <s v="PRODUCTALD"/>
        <s v="PRODUCTAM"/>
        <s v="PRODUCTAMC"/>
        <s v="PRODUCTAMD"/>
        <s v="PRODUCTAN"/>
        <s v="PRODUCTANC"/>
        <s v="PRODUCTAND"/>
        <s v="PRODUCTAO"/>
        <s v="PRODUCTAOC"/>
        <s v="PRODUCTAP"/>
        <s v="PRODUCTAOD"/>
        <s v="PRODUCTAPC"/>
        <s v="PRODUCTAQ"/>
        <s v="PRODUCTAPD"/>
        <s v="PRODUCTAQC"/>
        <s v="PRODUCTAQD"/>
        <s v="PRODUCTAR"/>
        <s v="PRODUCTARC"/>
        <s v="PRODUCTARD"/>
        <s v="PRODUCTAS"/>
        <s v="PRODUCTASC"/>
        <s v="PRODUCTASD"/>
        <s v="PRODUCTAT"/>
        <s v="PRODUCTATC"/>
        <s v="PRODUCTATD"/>
        <s v="PRODUCTAU"/>
        <s v="PRODUCTAUC"/>
        <s v="PRODUCTAUD"/>
        <s v="PRODUCTAV"/>
        <s v="PRODUCTAVC"/>
        <s v="PRODUCTAVD"/>
        <s v="PRODUCTAW"/>
        <s v="PRODUCTAWC"/>
        <s v="PRODUCTAWD"/>
        <s v="PRODUCTAX"/>
        <s v="PRODUCTAXC"/>
        <s v="PRODUCTAXD"/>
        <s v="PRODUCTAY"/>
        <s v="PRODUCTAYC"/>
        <s v="PRODUCTAYD"/>
        <s v="PRODUCTBTC"/>
        <s v="PRODUCTAZC"/>
        <s v="PRODUCTAZD"/>
        <s v="PRODUCTB"/>
        <s v="PRODUCTBAC"/>
        <s v="PRODUCTBAD"/>
        <s v="PRODUCTBA"/>
        <s v="PRODUCTBB"/>
        <s v="PRODUCTBBC"/>
        <s v="PRODUCTBBD"/>
        <s v="PRODUCTBC"/>
        <s v="PRODUCTBCC"/>
        <s v="PRODUCTBCD"/>
        <s v="PRODUCTBD"/>
        <s v="PRODUCTBDC"/>
        <s v="PRODUCTBDD"/>
        <s v="PRODUCTBNC"/>
        <s v="PRODUCTBE"/>
        <s v="PRODUCTBEC"/>
        <s v="PRODUCTBED"/>
        <s v="PRODUCTBF"/>
        <s v="PRODUCTBFC"/>
        <s v="PRODUCTBFD"/>
        <s v="PRODUCTBG"/>
        <s v="PRODUCTBGC"/>
        <s v="PRODUCTBGD"/>
        <s v="PRODUCTBH"/>
        <s v="PRODUCTBHC"/>
        <s v="PRODUCTBHD"/>
        <s v="PRODUCTBI"/>
        <s v="PRODUCTBIC"/>
        <s v="PRODUCTCN"/>
        <s v="PRODUCTBJ"/>
        <s v="PRODUCTBJC"/>
        <s v="PRODUCTBJD"/>
        <s v="PRODUCTBID"/>
        <s v="PRODUCTBK"/>
        <s v="PRODUCTBKC"/>
        <s v="PRODUCTBT"/>
        <s v="PRODUCTBL"/>
        <s v="PRODUCTBLC"/>
        <s v="PRODUCTBM"/>
        <s v="PRODUCTBMC"/>
        <s v="PRODUCTBN"/>
        <s v="PRODUCTBO"/>
        <s v="PRODUCTBOC"/>
        <s v="PRODUCTBP"/>
        <s v="PRODUCTBPC"/>
        <s v="PRODUCTBQ"/>
        <s v="PRODUCTBQC"/>
        <s v="PRODUCTCY"/>
        <s v="PRODUCTBR"/>
        <s v="PRODUCTBRC"/>
        <s v="PRODUCTBS"/>
        <s v="PRODUCTBSC"/>
        <s v="PRODUCTBU"/>
        <s v="PRODUCTBUC"/>
        <s v="PRODUCTBV"/>
        <s v="PRODUCTBVC"/>
        <s v="PRODUCTBW"/>
        <s v="PRODUCTBWC"/>
        <s v="PRODUCTBX"/>
        <s v="PRODUCTBXC"/>
        <s v="PRODUCTBY"/>
        <s v="PRODUCTBYC"/>
        <s v="PRODUCTCT"/>
        <s v="PRODUCTBZ"/>
        <s v="PRODUCTBZC"/>
        <s v="PRODUCTC"/>
        <s v="PRODUCTCA"/>
        <s v="PRODUCTCAC"/>
        <s v="PRODUCTCRC"/>
        <s v="PRODUCTCS"/>
        <s v="PRODUCTCB"/>
        <s v="PRODUCTCBC"/>
        <s v="PRODUCTCC"/>
        <s v="PRODUCTEY"/>
        <s v="PRODUCTCCC"/>
        <s v="PRODUCTCD"/>
        <s v="PRODUCTCDC"/>
        <s v="PRODUCTCE"/>
        <s v="PRODUCTCEC"/>
        <s v="PRODUCTCSC"/>
        <s v="PRODUCTCFC"/>
        <s v="PRODUCTCF"/>
        <s v="PRODUCTCG"/>
        <s v="PRODUCTCGC"/>
        <s v="PRODUCTCH"/>
        <s v="PRODUCTCHC"/>
        <s v="PRODUCTCI"/>
        <s v="PRODUCTCIC"/>
        <s v="PRODUCTCJ"/>
        <s v="PRODUCTCJC"/>
        <s v="PRODUCTCK"/>
        <s v="PRODUCTCKC"/>
        <s v="PRODUCTCL"/>
        <s v="PRODUCTCLC"/>
        <s v="PRODUCTCM"/>
        <s v="PRODUCTCMC"/>
        <s v="PRODUCTCNC"/>
        <s v="PRODUCTCO"/>
        <s v="PRODUCTCOC"/>
        <s v="PRODUCTCP"/>
        <s v="PRODUCTCPC"/>
        <s v="PRODUCTCQ"/>
        <s v="PRODUCTCQC"/>
        <s v="PRODUCTCR"/>
        <s v="PRODUCTCTC"/>
        <s v="PRODUCTCU"/>
        <s v="PRODUCTCUC"/>
        <s v="PRODUCTCV"/>
        <s v="PRODUCTCVC"/>
        <s v="PRODUCTCW"/>
        <s v="PRODUCTCWC"/>
        <s v="PRODUCTCX"/>
        <s v="PRODUCTCXC"/>
        <s v="PRODUCTCYC"/>
        <s v="PRODUCTCZ"/>
        <s v="PRODUCTCZC"/>
        <s v="PRODUCTEEC"/>
        <s v="PRODUCTD"/>
        <s v="PRODUCTDA"/>
        <s v="PRODUCTDAC"/>
        <s v="PRODUCTDB"/>
        <s v="PRODUCTDBC"/>
        <s v="PRODUCTDC"/>
        <s v="PRODUCTDCC"/>
        <s v="PRODUCTDD"/>
        <s v="PRODUCTDDC"/>
        <s v="PRODUCTDE"/>
        <s v="PRODUCTDEC"/>
        <s v="PRODUCTDF"/>
        <s v="PRODUCTDFC"/>
        <s v="PRODUCTDG"/>
        <s v="PRODUCTDGC"/>
        <s v="PRODUCTDH"/>
        <s v="PRODUCTDHC"/>
        <s v="PRODUCTDI"/>
        <s v="PRODUCTDIC"/>
        <s v="PRODUCTDJ"/>
        <s v="PRODUCTDJC"/>
        <s v="PRODUCTDK"/>
        <s v="PRODUCTDKC"/>
        <s v="PRODUCTDL"/>
        <s v="PRODUCTDLC"/>
        <s v="PRODUCTDM"/>
        <s v="PRODUCTDMC"/>
        <s v="PRODUCTDN"/>
        <s v="PRODUCTDNC"/>
        <s v="PRODUCTDO"/>
        <s v="PRODUCTDOC"/>
        <s v="PRODUCTDP"/>
        <s v="PRODUCTDPC"/>
        <s v="PRODUCTDQ"/>
        <s v="PRODUCTDQC"/>
        <s v="PRODUCTDR"/>
        <s v="PRODUCTDRC"/>
        <s v="PRODUCTDS"/>
        <s v="PRODUCTDSC"/>
        <s v="PRODUCTDT"/>
        <s v="PRODUCTDTC"/>
        <s v="PRODUCTDU"/>
        <s v="PRODUCTDUC"/>
        <s v="PRODUCTDV"/>
        <s v="PRODUCTDVC"/>
        <s v="PRODUCTDW"/>
        <s v="PRODUCTDWC"/>
        <s v="PRODUCTDX"/>
        <s v="PRODUCTDXC"/>
        <s v="PRODUCTDY"/>
        <s v="PRODUCTDYC"/>
        <s v="PRODUCTDZ"/>
        <s v="PRODUCTDZC"/>
        <s v="PRODUCTE"/>
        <s v="PRODUCTEA"/>
        <s v="PRODUCTEM"/>
        <s v="PRODUCTFH"/>
        <s v="PRODUCTEAC"/>
        <s v="PRODUCTEB"/>
        <s v="PRODUCTEBC"/>
        <s v="PRODUCTEC"/>
        <s v="PRODUCTECC"/>
        <s v="PRODUCTED"/>
        <s v="PRODUCTEDC"/>
        <s v="PRODUCTEE"/>
        <s v="PRODUCTEF"/>
        <s v="PRODUCTEFC"/>
        <s v="PRODUCTEG"/>
        <s v="PRODUCTEGC"/>
        <s v="PRODUCTEH"/>
        <s v="PRODUCTEHC"/>
        <s v="PRODUCTEI"/>
        <s v="PRODUCTEJ"/>
        <s v="PRODUCTEJC"/>
        <s v="PRODUCTEK"/>
        <s v="PRODUCTEIC"/>
        <s v="PRODUCTEKC"/>
        <s v="PRODUCTEL"/>
        <s v="PRODUCTELC"/>
        <s v="PRODUCTEN"/>
        <s v="PRODUCTEMC"/>
        <s v="PRODUCTGY"/>
        <s v="PRODUCTENC"/>
        <s v="PRODUCTEO"/>
        <s v="PRODUCTEOC"/>
        <s v="PRODUCTEQ"/>
        <s v="PRODUCTEP"/>
        <s v="PRODUCTEPC"/>
        <s v="PRODUCTEQC"/>
        <s v="PRODUCTER"/>
        <s v="PRODUCTERC"/>
        <s v="PRODUCTES"/>
        <s v="PRODUCTESC"/>
        <s v="PRODUCTET"/>
        <s v="PRODUCTETC"/>
        <s v="PRODUCTEU"/>
        <s v="PRODUCTEUC"/>
        <s v="PRODUCTEV"/>
        <s v="PRODUCTEVC"/>
        <s v="PRODUCTEW"/>
        <s v="PRODUCTEWC"/>
        <s v="PRODUCTEX"/>
        <s v="PRODUCTEXC"/>
        <s v="PRODUCTEZ"/>
        <s v="PRODUCTEZC"/>
        <s v="PRODUCTF"/>
        <s v="PRODUCTEYC"/>
        <s v="PRODUCTFA"/>
        <s v="PRODUCTFAC"/>
        <s v="PRODUCTFB"/>
        <s v="PRODUCTFBC"/>
        <s v="PRODUCTFC"/>
        <s v="PRODUCTFCC"/>
        <s v="PRODUCTFD"/>
        <s v="PRODUCTFDC"/>
        <s v="PRODUCTFE"/>
        <s v="PRODUCTFEC"/>
        <s v="PRODUCTFF"/>
        <s v="PRODUCTFFC"/>
        <s v="PRODUCTFG"/>
        <s v="PRODUCTFGC"/>
        <s v="PRODUCTFHC"/>
        <s v="PRODUCTFI"/>
        <s v="PRODUCTFIC"/>
        <s v="PRODUCTFJ"/>
        <s v="PRODUCTFJC"/>
        <s v="PRODUCTFK"/>
        <s v="PRODUCTFKC"/>
        <s v="PRODUCTFL"/>
        <s v="PRODUCTFLC"/>
        <s v="PRODUCTGXC"/>
        <s v="PRODUCTGZC"/>
        <s v="PRODUCTFM"/>
        <s v="PRODUCTFMC"/>
        <s v="PRODUCTFN"/>
        <s v="PRODUCTFNC"/>
        <s v="PRODUCTFO"/>
        <s v="PRODUCTFOC"/>
        <s v="PRODUCTH"/>
        <s v="PRODUCTFP"/>
        <s v="PRODUCTFPC"/>
        <s v="PRODUCTFQ"/>
        <s v="PRODUCTFQC"/>
        <s v="PRODUCTFR"/>
        <s v="PRODUCTFRC"/>
        <s v="PRODUCTFS"/>
        <s v="PRODUCTFSC"/>
        <s v="PRODUCTFT"/>
        <s v="PRODUCTFTC"/>
        <s v="PRODUCTFU"/>
        <s v="PRODUCTFUC"/>
        <s v="PRODUCTFV"/>
        <s v="PRODUCTFVC"/>
        <s v="PRODUCTFW"/>
        <s v="PRODUCTFWC"/>
        <s v="PRODUCTFX"/>
        <s v="PRODUCTFXC"/>
        <s v="PRODUCTFY"/>
        <s v="PRODUCTFYC"/>
        <s v="PRODUCTFZ"/>
        <s v="PRODUCTFZC"/>
        <s v="PRODUCTG"/>
        <s v="PRODUCTGA"/>
        <s v="PRODUCTGAC"/>
        <s v="PRODUCTGSC"/>
        <s v="PRODUCTGB"/>
        <s v="PRODUCTGBC"/>
        <s v="PRODUCTGC"/>
        <s v="PRODUCTGCC"/>
        <s v="PRODUCTGD"/>
        <s v="PRODUCTGYC"/>
        <s v="PRODUCTGZ"/>
        <s v="PRODUCTGDC"/>
        <s v="PRODUCTGE"/>
        <s v="PRODUCTGEC"/>
        <s v="PRODUCTGF"/>
        <s v="PRODUCTGFC"/>
        <s v="PRODUCTGG"/>
        <s v="PRODUCTGGC"/>
        <s v="PRODUCTGH"/>
        <s v="PRODUCTGN"/>
        <s v="PRODUCTGNC"/>
        <s v="PRODUCTGO"/>
        <s v="PRODUCTGHC"/>
        <s v="PRODUCTGI"/>
        <s v="PRODUCTGIC"/>
        <s v="PRODUCTGJ"/>
        <s v="PRODUCTGQ"/>
        <s v="PRODUCTGJC"/>
        <s v="PRODUCTGK"/>
        <s v="PRODUCTGKC"/>
        <s v="PRODUCTVC"/>
        <s v="PRODUCTGL"/>
        <s v="PRODUCTGLC"/>
        <s v="PRODUCTGM"/>
        <s v="PRODUCTGMC"/>
        <s v="PRODUCTGOC"/>
        <s v="PRODUCTGP"/>
        <s v="PRODUCTGPC"/>
        <s v="PRODUCTGQC"/>
        <s v="PRODUCTGR"/>
        <s v="PRODUCTGRC"/>
        <s v="PRODUCTGS"/>
        <s v="PRODUCTGT"/>
        <s v="PRODUCTGTC"/>
        <s v="PRODUCTGU"/>
        <s v="PRODUCTGUC"/>
        <s v="PRODUCTGV"/>
        <s v="PRODUCTGVC"/>
        <s v="PRODUCTGW"/>
        <s v="PRODUCTGWC"/>
        <s v="PRODUCTGX"/>
        <s v="PRODUCTHC"/>
        <s v="PRODUCTHD"/>
        <s v="PRODUCTI"/>
        <s v="PRODUCTIC"/>
        <s v="PRODUCTID"/>
        <s v="PRODUCTJ"/>
        <s v="PRODUCTJC"/>
        <s v="PRODUCTJD"/>
        <s v="PRODUCTK"/>
        <s v="PRODUCTL"/>
        <s v="PRODUCTLC"/>
        <s v="PRODUCTKC"/>
        <s v="PRODUCTKD"/>
        <s v="PRODUCTLD"/>
        <s v="PRODUCTM"/>
        <s v="PRODUCTMC"/>
        <s v="PRODUCTMD"/>
        <s v="PRODUCTNC"/>
        <s v="PRODUCTND"/>
        <s v="PRODUCTN"/>
        <s v="PRODUCTO"/>
        <s v="PRODUCTOC"/>
        <s v="PRODUCTPC"/>
        <s v="PRODUCTOD"/>
        <s v="PRODUCTP"/>
        <s v="PRODUCTPD"/>
        <s v="PRODUCTQ"/>
        <s v="PRODUCTQC"/>
        <s v="PRODUCTSD"/>
        <s v="PRODUCTQD"/>
        <s v="PRODUCTR"/>
        <s v="PRODUCTRC"/>
        <s v="PRODUCTRD"/>
        <s v="PRODUCTS"/>
        <s v="PRODUCTSC"/>
        <s v="PRODUCTWC"/>
        <s v="PRODUCTT"/>
        <s v="PRODUCTTC"/>
        <s v="PRODUCTZD"/>
        <s v="PRODUCTTD"/>
        <s v="PRODUCTU"/>
        <s v="PRODUCTUC"/>
        <s v="PRODUCTUD"/>
        <s v="PRODUCTV"/>
        <s v="PRODUCTVD"/>
        <s v="PRODUCTW"/>
        <s v="PRODUCTWD"/>
        <s v="PRODUCTX"/>
        <s v="PRODUCTXC"/>
        <s v="PRODUCTXD"/>
        <s v="PRODUCTY"/>
        <s v="PRODUCTYC"/>
        <s v="PRODUCTYD"/>
        <s v="PRODUCTZ"/>
        <s v="PRODUCTZC"/>
      </sharedItems>
    </cacheField>
    <cacheField name="Category" numFmtId="0">
      <sharedItems containsMixedTypes="1" containsNumber="1" containsInteger="1" minValue="0" maxValue="0" count="33">
        <s v="Desks"/>
        <s v="End Tables"/>
        <s v="Tables"/>
        <s v="Ottomans"/>
        <n v="0"/>
        <s v="Lounge Chairs"/>
        <s v="Console Tables"/>
        <s v="Outdoor Furniture"/>
        <s v="Mirrors"/>
        <s v="Sleepers"/>
        <s v="Sofas"/>
        <s v="Chairs"/>
        <s v="Dressers | Chests"/>
        <s v="Coffee Tables"/>
        <s v="Pillows"/>
        <s v="Media | Shelving"/>
        <s v="Lighting"/>
        <s v="Bar Stools"/>
        <s v="Beds"/>
        <s v="Bars"/>
        <s v="Office | Task Chairs"/>
        <s v="Sectionals"/>
        <s v="Decorative Objects"/>
        <s v="Night Stands"/>
        <s v="Art"/>
        <s v="Benches"/>
        <s v="Filing | Shelving"/>
        <s v="Rugs"/>
        <s v="Vases"/>
        <s v="Sculptures"/>
        <s v="Buffets | Storage"/>
        <s v="Swing Chairs"/>
        <s v="Conference Tables"/>
      </sharedItems>
    </cacheField>
    <cacheField name="Cost " numFmtId="2">
      <sharedItems containsSemiMixedTypes="0" containsString="0" containsNumber="1" minValue="0" maxValue="1993"/>
    </cacheField>
    <cacheField name="Order Number" numFmtId="0">
      <sharedItems containsSemiMixedTypes="0" containsString="0" containsNumber="1" containsInteger="1" minValue="141491" maxValue="142249"/>
    </cacheField>
    <cacheField name="Sales Channel" numFmtId="0">
      <sharedItems count="5">
        <s v="CHANNEL W"/>
        <s v="CHANNEL A"/>
        <s v="CHANNEL F"/>
        <s v="CHANNEL E"/>
        <s v="CHANNEL Z"/>
      </sharedItems>
    </cacheField>
    <cacheField name="Quantity" numFmtId="0">
      <sharedItems containsSemiMixedTypes="0" containsString="0" containsNumber="1" containsInteger="1" minValue="1" maxValue="10"/>
    </cacheField>
    <cacheField name="Total Cost" numFmtId="4">
      <sharedItems containsSemiMixedTypes="0" containsString="0" containsNumber="1" minValue="0" maxValue="4347"/>
    </cacheField>
    <cacheField name="Unit Price AFTER Discount (Unit revenue)" numFmtId="0">
      <sharedItems containsSemiMixedTypes="0" containsString="0" containsNumber="1" minValue="0" maxValue="5869.6"/>
    </cacheField>
    <cacheField name="Extended Price (Total revenue)" numFmtId="0">
      <sharedItems containsSemiMixedTypes="0" containsString="0" containsNumber="1" minValue="0" maxValue="5869.6"/>
    </cacheField>
    <cacheField name="Shipping Method" numFmtId="0">
      <sharedItems count="11">
        <s v="Flat Rate Shipping"/>
        <s v="Warehouse Pickup"/>
        <s v="CARRYOUT"/>
        <s v="Flat Rate White Glove"/>
        <s v="Store Pickup"/>
        <s v="Delivery"/>
        <s v="UPS Ground"/>
        <s v="LTL White Glove"/>
        <s v="UPS 3 Day Select"/>
        <s v="FedEx GroundÂ®"/>
        <s v="Extended Area TBD"/>
      </sharedItems>
    </cacheField>
    <cacheField name="Profit per unit" numFmtId="2">
      <sharedItems containsSemiMixedTypes="0" containsString="0" containsNumber="1" minValue="-1650.76" maxValue="3876.6000000000004"/>
    </cacheField>
    <cacheField name="Total Profit" numFmtId="0">
      <sharedItems containsSemiMixedTypes="0" containsString="0" containsNumber="1" minValue="-3761.88" maxValue="3876.6000000000004"/>
    </cacheField>
    <cacheField name="Profit Margin" numFmtId="4">
      <sharedItems containsMixedTypes="1" containsNumber="1" minValue="-642.9245283018867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itya Thakur" refreshedDate="43187.84598125" createdVersion="6" refreshedVersion="6" minRefreshableVersion="3" recordCount="1234">
  <cacheSource type="worksheet">
    <worksheetSource ref="A1:M1235" sheet="Raw data"/>
  </cacheSource>
  <cacheFields count="13">
    <cacheField name="Product Name" numFmtId="0">
      <sharedItems containsBlank="1"/>
    </cacheField>
    <cacheField name="Category" numFmtId="0">
      <sharedItems containsBlank="1" containsMixedTypes="1" containsNumber="1" containsInteger="1" minValue="0" maxValue="0" count="34">
        <s v="Desks"/>
        <s v="End Tables"/>
        <s v="Tables"/>
        <s v="Ottomans"/>
        <n v="0"/>
        <s v="Lounge Chairs"/>
        <s v="Console Tables"/>
        <s v="Outdoor Furniture"/>
        <s v="Mirrors"/>
        <s v="Sleepers"/>
        <s v="Sofas"/>
        <s v="Chairs"/>
        <s v="Dressers | Chests"/>
        <s v="Coffee Tables"/>
        <s v="Pillows"/>
        <s v="Media | Shelving"/>
        <s v="Lighting"/>
        <s v="Bar Stools"/>
        <s v="Beds"/>
        <s v="Bars"/>
        <s v="Office | Task Chairs"/>
        <s v="Sectionals"/>
        <s v="Decorative Objects"/>
        <s v="Night Stands"/>
        <s v="Art"/>
        <s v="Benches"/>
        <s v="Filing | Shelving"/>
        <s v="Rugs"/>
        <s v="Vases"/>
        <s v="Sculptures"/>
        <s v="Buffets | Storage"/>
        <s v="Swing Chairs"/>
        <s v="Conference Tables"/>
        <m/>
      </sharedItems>
    </cacheField>
    <cacheField name="Cost " numFmtId="2">
      <sharedItems containsSemiMixedTypes="0" containsString="0" containsNumber="1" minValue="0" maxValue="222142.97999999998"/>
    </cacheField>
    <cacheField name="Order Number" numFmtId="0">
      <sharedItems containsString="0" containsBlank="1" containsNumber="1" containsInteger="1" minValue="141491" maxValue="142249"/>
    </cacheField>
    <cacheField name="Sales Channel" numFmtId="0">
      <sharedItems containsBlank="1"/>
    </cacheField>
    <cacheField name="Quantity" numFmtId="0">
      <sharedItems containsString="0" containsBlank="1" containsNumber="1" containsInteger="1" minValue="1" maxValue="10" count="10">
        <n v="1"/>
        <n v="4"/>
        <n v="2"/>
        <n v="3"/>
        <n v="6"/>
        <n v="5"/>
        <n v="8"/>
        <n v="7"/>
        <n v="10"/>
        <m/>
      </sharedItems>
    </cacheField>
    <cacheField name="Total Cost" numFmtId="0">
      <sharedItems containsSemiMixedTypes="0" containsString="0" containsNumber="1" minValue="0" maxValue="266938.73000000004"/>
    </cacheField>
    <cacheField name="Unit Price AFTER Discount (Unit revenue)" numFmtId="0">
      <sharedItems containsString="0" containsBlank="1" containsNumber="1" minValue="0" maxValue="5869.6"/>
    </cacheField>
    <cacheField name="Extended Price (Total revenue)" numFmtId="0">
      <sharedItems containsSemiMixedTypes="0" containsString="0" containsNumber="1" minValue="0" maxValue="843049.01000000117"/>
    </cacheField>
    <cacheField name="Shipping Method" numFmtId="0">
      <sharedItems containsBlank="1" count="12">
        <s v="Flat Rate Shipping"/>
        <s v="Warehouse Pickup"/>
        <s v="CARRYOUT"/>
        <s v="Flat Rate White Glove"/>
        <s v="Store Pickup"/>
        <s v="Delivery"/>
        <s v="UPS Ground"/>
        <s v="LTL White Glove"/>
        <s v="UPS 3 Day Select"/>
        <s v="FedEx GroundÂ®"/>
        <s v="Extended Area TBD"/>
        <m/>
      </sharedItems>
    </cacheField>
    <cacheField name="Profit per unit" numFmtId="0">
      <sharedItems containsString="0" containsBlank="1" containsNumber="1" minValue="-1650.76" maxValue="3876.6000000000004"/>
    </cacheField>
    <cacheField name="Total Profit" numFmtId="0">
      <sharedItems containsSemiMixedTypes="0" containsString="0" containsNumber="1" minValue="-3761.88" maxValue="576110.28"/>
    </cacheField>
    <cacheField name="Profit Margin" numFmtId="0">
      <sharedItems containsBlank="1" containsMixedTypes="1" containsNumber="1" minValue="-642.9245283018867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3">
  <r>
    <x v="0"/>
    <x v="0"/>
    <n v="173"/>
    <n v="141491"/>
    <x v="0"/>
    <n v="1"/>
    <n v="173"/>
    <n v="399"/>
    <n v="399"/>
    <x v="0"/>
    <n v="226"/>
    <n v="226"/>
    <n v="56.641604010025063"/>
  </r>
  <r>
    <x v="1"/>
    <x v="1"/>
    <n v="43"/>
    <n v="141492"/>
    <x v="1"/>
    <n v="1"/>
    <n v="43"/>
    <n v="143.52000000000001"/>
    <n v="143.52000000000001"/>
    <x v="1"/>
    <n v="100.52000000000001"/>
    <n v="100.52000000000001"/>
    <n v="70.039018952062435"/>
  </r>
  <r>
    <x v="2"/>
    <x v="2"/>
    <n v="388"/>
    <n v="141492"/>
    <x v="1"/>
    <n v="1"/>
    <n v="388"/>
    <n v="287.83"/>
    <n v="287.83"/>
    <x v="1"/>
    <n v="-100.17000000000002"/>
    <n v="-100.17000000000002"/>
    <n v="-34.801792724872328"/>
  </r>
  <r>
    <x v="3"/>
    <x v="3"/>
    <n v="114"/>
    <n v="141493"/>
    <x v="0"/>
    <n v="1"/>
    <n v="114"/>
    <n v="348"/>
    <n v="348"/>
    <x v="0"/>
    <n v="234"/>
    <n v="234"/>
    <n v="67.241379310344826"/>
  </r>
  <r>
    <x v="4"/>
    <x v="4"/>
    <n v="1"/>
    <n v="141494"/>
    <x v="1"/>
    <n v="4"/>
    <n v="4"/>
    <n v="60"/>
    <n v="240"/>
    <x v="1"/>
    <n v="59"/>
    <n v="236"/>
    <n v="98.333333333333329"/>
  </r>
  <r>
    <x v="5"/>
    <x v="5"/>
    <n v="99"/>
    <n v="141495"/>
    <x v="2"/>
    <n v="1"/>
    <n v="99"/>
    <n v="327.52"/>
    <n v="327.52"/>
    <x v="1"/>
    <n v="228.51999999999998"/>
    <n v="228.51999999999998"/>
    <n v="69.772838299951147"/>
  </r>
  <r>
    <x v="6"/>
    <x v="1"/>
    <n v="45"/>
    <n v="141495"/>
    <x v="2"/>
    <n v="1"/>
    <n v="45"/>
    <n v="103"/>
    <n v="103"/>
    <x v="1"/>
    <n v="58"/>
    <n v="58"/>
    <n v="56.310679611650485"/>
  </r>
  <r>
    <x v="7"/>
    <x v="6"/>
    <n v="121"/>
    <n v="141496"/>
    <x v="0"/>
    <n v="1"/>
    <n v="121"/>
    <n v="484"/>
    <n v="484"/>
    <x v="0"/>
    <n v="363"/>
    <n v="363"/>
    <n v="75"/>
  </r>
  <r>
    <x v="8"/>
    <x v="7"/>
    <n v="119"/>
    <n v="141497"/>
    <x v="0"/>
    <n v="1"/>
    <n v="119"/>
    <n v="238.02"/>
    <n v="238.02"/>
    <x v="0"/>
    <n v="119.02000000000001"/>
    <n v="119.02000000000001"/>
    <n v="50.004201327619533"/>
  </r>
  <r>
    <x v="8"/>
    <x v="7"/>
    <n v="119"/>
    <n v="141498"/>
    <x v="1"/>
    <n v="2"/>
    <n v="238"/>
    <n v="41.95"/>
    <n v="83.9"/>
    <x v="2"/>
    <n v="-77.05"/>
    <n v="-154.1"/>
    <n v="-183.67103694874848"/>
  </r>
  <r>
    <x v="9"/>
    <x v="8"/>
    <n v="70"/>
    <n v="141499"/>
    <x v="1"/>
    <n v="1"/>
    <n v="70"/>
    <n v="261.27999999999997"/>
    <n v="261.27999999999997"/>
    <x v="1"/>
    <n v="191.27999999999997"/>
    <n v="191.27999999999997"/>
    <n v="73.208818126148188"/>
  </r>
  <r>
    <x v="10"/>
    <x v="9"/>
    <n v="545"/>
    <n v="141500"/>
    <x v="1"/>
    <n v="1"/>
    <n v="545"/>
    <n v="1200"/>
    <n v="1200"/>
    <x v="0"/>
    <n v="655"/>
    <n v="655"/>
    <n v="54.583333333333329"/>
  </r>
  <r>
    <x v="2"/>
    <x v="2"/>
    <n v="388"/>
    <n v="141501"/>
    <x v="3"/>
    <n v="1"/>
    <n v="388"/>
    <n v="0"/>
    <n v="0"/>
    <x v="3"/>
    <n v="-388"/>
    <n v="-388"/>
    <n v="0"/>
  </r>
  <r>
    <x v="11"/>
    <x v="10"/>
    <n v="355"/>
    <n v="141502"/>
    <x v="1"/>
    <n v="2"/>
    <n v="710"/>
    <n v="865"/>
    <n v="1730"/>
    <x v="1"/>
    <n v="510"/>
    <n v="1020"/>
    <n v="58.959537572254341"/>
  </r>
  <r>
    <x v="12"/>
    <x v="4"/>
    <n v="142.80000000000001"/>
    <n v="141502"/>
    <x v="1"/>
    <n v="3"/>
    <n v="428.40000000000009"/>
    <n v="325"/>
    <n v="975"/>
    <x v="1"/>
    <n v="182.2"/>
    <n v="546.59999999999991"/>
    <n v="56.061538461538454"/>
  </r>
  <r>
    <x v="13"/>
    <x v="11"/>
    <n v="20.399999999999999"/>
    <n v="141502"/>
    <x v="1"/>
    <n v="6"/>
    <n v="122.39999999999998"/>
    <n v="65"/>
    <n v="390"/>
    <x v="1"/>
    <n v="44.6"/>
    <n v="267.60000000000002"/>
    <n v="68.615384615384627"/>
  </r>
  <r>
    <x v="14"/>
    <x v="0"/>
    <n v="144"/>
    <n v="141503"/>
    <x v="1"/>
    <n v="1"/>
    <n v="144"/>
    <n v="566.25"/>
    <n v="566.25"/>
    <x v="2"/>
    <n v="422.25"/>
    <n v="422.25"/>
    <n v="74.569536423841058"/>
  </r>
  <r>
    <x v="14"/>
    <x v="0"/>
    <n v="144"/>
    <n v="141503"/>
    <x v="1"/>
    <n v="1"/>
    <n v="144"/>
    <n v="453"/>
    <n v="453"/>
    <x v="2"/>
    <n v="309"/>
    <n v="309"/>
    <n v="68.211920529801333"/>
  </r>
  <r>
    <x v="15"/>
    <x v="12"/>
    <n v="133"/>
    <n v="141503"/>
    <x v="1"/>
    <n v="4"/>
    <n v="532"/>
    <n v="399"/>
    <n v="1596"/>
    <x v="2"/>
    <n v="266"/>
    <n v="1064"/>
    <n v="66.666666666666657"/>
  </r>
  <r>
    <x v="16"/>
    <x v="4"/>
    <n v="8"/>
    <n v="141504"/>
    <x v="2"/>
    <n v="1"/>
    <n v="8"/>
    <n v="44.16"/>
    <n v="44.16"/>
    <x v="2"/>
    <n v="36.159999999999997"/>
    <n v="36.159999999999997"/>
    <n v="81.884057971014485"/>
  </r>
  <r>
    <x v="17"/>
    <x v="13"/>
    <n v="88"/>
    <n v="141505"/>
    <x v="1"/>
    <n v="1"/>
    <n v="88"/>
    <n v="200"/>
    <n v="200"/>
    <x v="2"/>
    <n v="112"/>
    <n v="112"/>
    <n v="56.000000000000007"/>
  </r>
  <r>
    <x v="18"/>
    <x v="14"/>
    <n v="32"/>
    <n v="141506"/>
    <x v="1"/>
    <n v="4"/>
    <n v="128"/>
    <n v="40"/>
    <n v="160"/>
    <x v="2"/>
    <n v="8"/>
    <n v="32"/>
    <n v="20"/>
  </r>
  <r>
    <x v="19"/>
    <x v="15"/>
    <n v="206"/>
    <n v="141507"/>
    <x v="1"/>
    <n v="1"/>
    <n v="206"/>
    <n v="651.36"/>
    <n v="651.36"/>
    <x v="1"/>
    <n v="445.36"/>
    <n v="445.36"/>
    <n v="68.373863915499882"/>
  </r>
  <r>
    <x v="20"/>
    <x v="16"/>
    <n v="150"/>
    <n v="141508"/>
    <x v="1"/>
    <n v="2"/>
    <n v="300"/>
    <n v="128.80000000000001"/>
    <n v="257.60000000000002"/>
    <x v="2"/>
    <n v="-21.199999999999989"/>
    <n v="-42.399999999999977"/>
    <n v="-16.459627329192536"/>
  </r>
  <r>
    <x v="21"/>
    <x v="11"/>
    <n v="35"/>
    <n v="141509"/>
    <x v="0"/>
    <n v="2"/>
    <n v="70"/>
    <n v="140"/>
    <n v="280"/>
    <x v="0"/>
    <n v="105"/>
    <n v="210"/>
    <n v="75"/>
  </r>
  <r>
    <x v="22"/>
    <x v="6"/>
    <n v="150"/>
    <n v="141510"/>
    <x v="0"/>
    <n v="1"/>
    <n v="150"/>
    <n v="604"/>
    <n v="604"/>
    <x v="0"/>
    <n v="454"/>
    <n v="454"/>
    <n v="75.16556291390728"/>
  </r>
  <r>
    <x v="23"/>
    <x v="17"/>
    <n v="50"/>
    <n v="141511"/>
    <x v="0"/>
    <n v="3"/>
    <n v="150"/>
    <n v="180"/>
    <n v="540"/>
    <x v="0"/>
    <n v="130"/>
    <n v="390"/>
    <n v="72.222222222222214"/>
  </r>
  <r>
    <x v="24"/>
    <x v="4"/>
    <n v="599"/>
    <n v="141512"/>
    <x v="1"/>
    <n v="1"/>
    <n v="599"/>
    <n v="1610"/>
    <n v="1610"/>
    <x v="1"/>
    <n v="1011"/>
    <n v="1011"/>
    <n v="62.795031055900616"/>
  </r>
  <r>
    <x v="25"/>
    <x v="4"/>
    <n v="1"/>
    <n v="141512"/>
    <x v="1"/>
    <n v="1"/>
    <n v="1"/>
    <n v="409.5"/>
    <n v="409.5"/>
    <x v="1"/>
    <n v="408.5"/>
    <n v="408.5"/>
    <n v="99.755799755799757"/>
  </r>
  <r>
    <x v="26"/>
    <x v="11"/>
    <n v="27.2"/>
    <n v="141513"/>
    <x v="2"/>
    <n v="4"/>
    <n v="108.80000000000001"/>
    <n v="99.36"/>
    <n v="397.44"/>
    <x v="4"/>
    <n v="72.16"/>
    <n v="288.64"/>
    <n v="72.624798711755233"/>
  </r>
  <r>
    <x v="27"/>
    <x v="10"/>
    <n v="191"/>
    <n v="141514"/>
    <x v="1"/>
    <n v="1"/>
    <n v="191"/>
    <n v="629.28"/>
    <n v="629.28"/>
    <x v="5"/>
    <n v="438.28"/>
    <n v="438.28"/>
    <n v="69.647851512840063"/>
  </r>
  <r>
    <x v="28"/>
    <x v="13"/>
    <n v="93"/>
    <n v="141514"/>
    <x v="1"/>
    <n v="1"/>
    <n v="93"/>
    <n v="305.44"/>
    <n v="305.44"/>
    <x v="5"/>
    <n v="212.44"/>
    <n v="212.44"/>
    <n v="69.552121529596647"/>
  </r>
  <r>
    <x v="29"/>
    <x v="14"/>
    <n v="32"/>
    <n v="141514"/>
    <x v="1"/>
    <n v="2"/>
    <n v="64"/>
    <n v="55.2"/>
    <n v="110.4"/>
    <x v="2"/>
    <n v="23.200000000000003"/>
    <n v="46.400000000000006"/>
    <n v="42.028985507246382"/>
  </r>
  <r>
    <x v="30"/>
    <x v="11"/>
    <n v="0"/>
    <n v="141515"/>
    <x v="2"/>
    <n v="2"/>
    <n v="0"/>
    <n v="165.6"/>
    <n v="331.2"/>
    <x v="4"/>
    <n v="165.6"/>
    <n v="331.2"/>
    <n v="100"/>
  </r>
  <r>
    <x v="31"/>
    <x v="4"/>
    <n v="24"/>
    <n v="141516"/>
    <x v="1"/>
    <n v="1"/>
    <n v="24"/>
    <n v="47.84"/>
    <n v="47.84"/>
    <x v="5"/>
    <n v="23.840000000000003"/>
    <n v="23.840000000000003"/>
    <n v="49.832775919732448"/>
  </r>
  <r>
    <x v="32"/>
    <x v="4"/>
    <n v="240"/>
    <n v="141516"/>
    <x v="1"/>
    <n v="1"/>
    <n v="240"/>
    <n v="441.6"/>
    <n v="441.6"/>
    <x v="5"/>
    <n v="201.60000000000002"/>
    <n v="201.60000000000002"/>
    <n v="45.652173913043484"/>
  </r>
  <r>
    <x v="14"/>
    <x v="0"/>
    <n v="144"/>
    <n v="141517"/>
    <x v="1"/>
    <n v="1"/>
    <n v="144"/>
    <n v="453"/>
    <n v="453"/>
    <x v="2"/>
    <n v="309"/>
    <n v="309"/>
    <n v="68.211920529801333"/>
  </r>
  <r>
    <x v="33"/>
    <x v="11"/>
    <n v="43"/>
    <n v="141518"/>
    <x v="1"/>
    <n v="2"/>
    <n v="86"/>
    <n v="165.6"/>
    <n v="331.2"/>
    <x v="1"/>
    <n v="122.6"/>
    <n v="245.2"/>
    <n v="74.033816425120762"/>
  </r>
  <r>
    <x v="34"/>
    <x v="18"/>
    <n v="439"/>
    <n v="141518"/>
    <x v="1"/>
    <n v="1"/>
    <n v="439"/>
    <n v="1276.96"/>
    <n v="1276.96"/>
    <x v="5"/>
    <n v="837.96"/>
    <n v="837.96"/>
    <n v="65.621476005513088"/>
  </r>
  <r>
    <x v="35"/>
    <x v="4"/>
    <n v="50"/>
    <n v="141518"/>
    <x v="1"/>
    <n v="1"/>
    <n v="50"/>
    <n v="120"/>
    <n v="120"/>
    <x v="5"/>
    <n v="70"/>
    <n v="70"/>
    <n v="58.333333333333336"/>
  </r>
  <r>
    <x v="36"/>
    <x v="4"/>
    <n v="50"/>
    <n v="141519"/>
    <x v="2"/>
    <n v="1"/>
    <n v="50"/>
    <n v="110.4"/>
    <n v="110.4"/>
    <x v="2"/>
    <n v="60.400000000000006"/>
    <n v="60.400000000000006"/>
    <n v="54.710144927536234"/>
  </r>
  <r>
    <x v="37"/>
    <x v="17"/>
    <n v="55"/>
    <n v="141520"/>
    <x v="0"/>
    <n v="2"/>
    <n v="110"/>
    <n v="126"/>
    <n v="252"/>
    <x v="0"/>
    <n v="71"/>
    <n v="142"/>
    <n v="56.349206349206348"/>
  </r>
  <r>
    <x v="38"/>
    <x v="17"/>
    <n v="47"/>
    <n v="141520"/>
    <x v="0"/>
    <n v="4"/>
    <n v="188"/>
    <n v="172"/>
    <n v="688"/>
    <x v="0"/>
    <n v="125"/>
    <n v="500"/>
    <n v="72.674418604651152"/>
  </r>
  <r>
    <x v="39"/>
    <x v="6"/>
    <n v="118"/>
    <n v="141521"/>
    <x v="1"/>
    <n v="1"/>
    <n v="118"/>
    <n v="393.76"/>
    <n v="393.76"/>
    <x v="1"/>
    <n v="275.76"/>
    <n v="275.76"/>
    <n v="70.032507110930524"/>
  </r>
  <r>
    <x v="40"/>
    <x v="19"/>
    <n v="160"/>
    <n v="141522"/>
    <x v="2"/>
    <n v="1"/>
    <n v="160"/>
    <n v="518.88"/>
    <n v="518.88"/>
    <x v="5"/>
    <n v="358.88"/>
    <n v="358.88"/>
    <n v="69.164353993216153"/>
  </r>
  <r>
    <x v="39"/>
    <x v="6"/>
    <n v="118"/>
    <n v="141523"/>
    <x v="1"/>
    <n v="1"/>
    <n v="118"/>
    <n v="401.25"/>
    <n v="401.25"/>
    <x v="2"/>
    <n v="283.25"/>
    <n v="283.25"/>
    <n v="70.591900311526473"/>
  </r>
  <r>
    <x v="23"/>
    <x v="17"/>
    <n v="50"/>
    <n v="141524"/>
    <x v="0"/>
    <n v="4"/>
    <n v="200"/>
    <n v="180"/>
    <n v="720"/>
    <x v="0"/>
    <n v="130"/>
    <n v="520"/>
    <n v="72.222222222222214"/>
  </r>
  <r>
    <x v="7"/>
    <x v="6"/>
    <n v="121"/>
    <n v="141525"/>
    <x v="0"/>
    <n v="1"/>
    <n v="121"/>
    <n v="484"/>
    <n v="484"/>
    <x v="0"/>
    <n v="363"/>
    <n v="363"/>
    <n v="75"/>
  </r>
  <r>
    <x v="41"/>
    <x v="13"/>
    <n v="166"/>
    <n v="141526"/>
    <x v="2"/>
    <n v="1"/>
    <n v="166"/>
    <n v="570.4"/>
    <n v="570.4"/>
    <x v="1"/>
    <n v="404.4"/>
    <n v="404.4"/>
    <n v="70.897615708274898"/>
  </r>
  <r>
    <x v="42"/>
    <x v="18"/>
    <n v="374"/>
    <n v="141527"/>
    <x v="1"/>
    <n v="1"/>
    <n v="374"/>
    <n v="1025.5"/>
    <n v="1025.5"/>
    <x v="5"/>
    <n v="651.5"/>
    <n v="651.5"/>
    <n v="63.529985372988783"/>
  </r>
  <r>
    <x v="43"/>
    <x v="4"/>
    <n v="230"/>
    <n v="141527"/>
    <x v="1"/>
    <n v="2"/>
    <n v="460"/>
    <n v="317.5"/>
    <n v="635"/>
    <x v="5"/>
    <n v="87.5"/>
    <n v="175"/>
    <n v="27.559055118110237"/>
  </r>
  <r>
    <x v="44"/>
    <x v="4"/>
    <n v="22.5"/>
    <n v="141528"/>
    <x v="1"/>
    <n v="1"/>
    <n v="22.5"/>
    <n v="50.04"/>
    <n v="50.04"/>
    <x v="2"/>
    <n v="27.54"/>
    <n v="27.54"/>
    <n v="55.035971223021583"/>
  </r>
  <r>
    <x v="17"/>
    <x v="13"/>
    <n v="88"/>
    <n v="141529"/>
    <x v="1"/>
    <n v="1"/>
    <n v="88"/>
    <n v="290.72000000000003"/>
    <n v="290.72000000000003"/>
    <x v="5"/>
    <n v="202.72000000000003"/>
    <n v="202.72000000000003"/>
    <n v="69.730324711062195"/>
  </r>
  <r>
    <x v="25"/>
    <x v="4"/>
    <n v="1"/>
    <n v="141529"/>
    <x v="1"/>
    <n v="1"/>
    <n v="1"/>
    <n v="721.5"/>
    <n v="721.5"/>
    <x v="5"/>
    <n v="720.5"/>
    <n v="720.5"/>
    <n v="99.86139986139986"/>
  </r>
  <r>
    <x v="45"/>
    <x v="1"/>
    <n v="56"/>
    <n v="141529"/>
    <x v="1"/>
    <n v="1"/>
    <n v="56"/>
    <n v="187.68"/>
    <n v="187.68"/>
    <x v="5"/>
    <n v="131.68"/>
    <n v="131.68"/>
    <n v="70.161977834612117"/>
  </r>
  <r>
    <x v="46"/>
    <x v="20"/>
    <n v="170"/>
    <n v="141530"/>
    <x v="1"/>
    <n v="1"/>
    <n v="170"/>
    <n v="392.7"/>
    <n v="392.7"/>
    <x v="1"/>
    <n v="222.7"/>
    <n v="222.7"/>
    <n v="56.709956709956714"/>
  </r>
  <r>
    <x v="47"/>
    <x v="21"/>
    <n v="105"/>
    <n v="141530"/>
    <x v="1"/>
    <n v="1"/>
    <n v="105"/>
    <n v="379.04"/>
    <n v="379.04"/>
    <x v="5"/>
    <n v="274.04000000000002"/>
    <n v="274.04000000000002"/>
    <n v="72.298438159561002"/>
  </r>
  <r>
    <x v="48"/>
    <x v="17"/>
    <n v="64.5"/>
    <n v="141531"/>
    <x v="0"/>
    <n v="5"/>
    <n v="322.5"/>
    <n v="228"/>
    <n v="1140"/>
    <x v="0"/>
    <n v="163.5"/>
    <n v="817.5"/>
    <n v="71.710526315789465"/>
  </r>
  <r>
    <x v="49"/>
    <x v="4"/>
    <n v="5"/>
    <n v="141532"/>
    <x v="2"/>
    <n v="2"/>
    <n v="10"/>
    <n v="11.04"/>
    <n v="22.08"/>
    <x v="4"/>
    <n v="6.0399999999999991"/>
    <n v="12.079999999999998"/>
    <n v="54.710144927536234"/>
  </r>
  <r>
    <x v="50"/>
    <x v="22"/>
    <n v="39"/>
    <n v="141532"/>
    <x v="2"/>
    <n v="1"/>
    <n v="39"/>
    <n v="84.64"/>
    <n v="84.64"/>
    <x v="2"/>
    <n v="45.64"/>
    <n v="45.64"/>
    <n v="53.922495274102076"/>
  </r>
  <r>
    <x v="51"/>
    <x v="23"/>
    <n v="90"/>
    <n v="141533"/>
    <x v="0"/>
    <n v="1"/>
    <n v="90"/>
    <n v="364"/>
    <n v="364"/>
    <x v="0"/>
    <n v="274"/>
    <n v="274"/>
    <n v="75.27472527472527"/>
  </r>
  <r>
    <x v="52"/>
    <x v="21"/>
    <n v="1696"/>
    <n v="141534"/>
    <x v="1"/>
    <n v="1"/>
    <n v="1696"/>
    <n v="4993.76"/>
    <n v="4993.76"/>
    <x v="5"/>
    <n v="3297.76"/>
    <n v="3297.76"/>
    <n v="66.037614943449427"/>
  </r>
  <r>
    <x v="53"/>
    <x v="3"/>
    <n v="69"/>
    <n v="141534"/>
    <x v="1"/>
    <n v="1"/>
    <n v="69"/>
    <n v="152.35"/>
    <n v="152.35"/>
    <x v="5"/>
    <n v="83.35"/>
    <n v="83.35"/>
    <n v="54.709550377420413"/>
  </r>
  <r>
    <x v="54"/>
    <x v="15"/>
    <n v="467"/>
    <n v="141535"/>
    <x v="1"/>
    <n v="1"/>
    <n v="467"/>
    <n v="1549.28"/>
    <n v="1549.28"/>
    <x v="5"/>
    <n v="1082.28"/>
    <n v="1082.28"/>
    <n v="69.85696581637923"/>
  </r>
  <r>
    <x v="39"/>
    <x v="6"/>
    <n v="118"/>
    <n v="141535"/>
    <x v="1"/>
    <n v="1"/>
    <n v="118"/>
    <n v="393.76"/>
    <n v="393.76"/>
    <x v="5"/>
    <n v="275.76"/>
    <n v="275.76"/>
    <n v="70.032507110930524"/>
  </r>
  <r>
    <x v="55"/>
    <x v="11"/>
    <n v="35"/>
    <n v="141535"/>
    <x v="1"/>
    <n v="6"/>
    <n v="210"/>
    <n v="136.16"/>
    <n v="816.96"/>
    <x v="5"/>
    <n v="101.16"/>
    <n v="606.96"/>
    <n v="74.294947121034085"/>
  </r>
  <r>
    <x v="56"/>
    <x v="2"/>
    <n v="249"/>
    <n v="141535"/>
    <x v="1"/>
    <n v="1"/>
    <n v="249"/>
    <n v="828"/>
    <n v="828"/>
    <x v="5"/>
    <n v="579"/>
    <n v="579"/>
    <n v="69.927536231884062"/>
  </r>
  <r>
    <x v="57"/>
    <x v="17"/>
    <n v="57"/>
    <n v="141536"/>
    <x v="1"/>
    <n v="2"/>
    <n v="114"/>
    <n v="187.68"/>
    <n v="375.36"/>
    <x v="4"/>
    <n v="130.68"/>
    <n v="261.36"/>
    <n v="69.629156010230176"/>
  </r>
  <r>
    <x v="58"/>
    <x v="5"/>
    <n v="67"/>
    <n v="141537"/>
    <x v="1"/>
    <n v="1"/>
    <n v="67"/>
    <n v="228.75"/>
    <n v="228.75"/>
    <x v="5"/>
    <n v="161.75"/>
    <n v="161.75"/>
    <n v="70.710382513661202"/>
  </r>
  <r>
    <x v="59"/>
    <x v="4"/>
    <n v="0"/>
    <n v="141537"/>
    <x v="1"/>
    <n v="1"/>
    <n v="0"/>
    <n v="198.72"/>
    <n v="198.72"/>
    <x v="5"/>
    <n v="198.72"/>
    <n v="198.72"/>
    <n v="100"/>
  </r>
  <r>
    <x v="23"/>
    <x v="17"/>
    <n v="50"/>
    <n v="141538"/>
    <x v="0"/>
    <n v="2"/>
    <n v="100"/>
    <n v="180"/>
    <n v="360"/>
    <x v="0"/>
    <n v="130"/>
    <n v="260"/>
    <n v="72.222222222222214"/>
  </r>
  <r>
    <x v="60"/>
    <x v="17"/>
    <n v="56"/>
    <n v="141539"/>
    <x v="3"/>
    <n v="4"/>
    <n v="224"/>
    <n v="204"/>
    <n v="816"/>
    <x v="0"/>
    <n v="148"/>
    <n v="592"/>
    <n v="72.549019607843135"/>
  </r>
  <r>
    <x v="6"/>
    <x v="1"/>
    <n v="45"/>
    <n v="141540"/>
    <x v="1"/>
    <n v="1"/>
    <n v="45"/>
    <n v="108.19"/>
    <n v="108.19"/>
    <x v="1"/>
    <n v="63.19"/>
    <n v="63.19"/>
    <n v="58.406507070893795"/>
  </r>
  <r>
    <x v="61"/>
    <x v="22"/>
    <n v="178"/>
    <n v="141540"/>
    <x v="1"/>
    <n v="1"/>
    <n v="178"/>
    <n v="327.52"/>
    <n v="327.52"/>
    <x v="1"/>
    <n v="149.51999999999998"/>
    <n v="149.51999999999998"/>
    <n v="45.652173913043477"/>
  </r>
  <r>
    <x v="62"/>
    <x v="19"/>
    <n v="63"/>
    <n v="141540"/>
    <x v="1"/>
    <n v="1"/>
    <n v="63"/>
    <n v="209.76"/>
    <n v="209.76"/>
    <x v="1"/>
    <n v="146.76"/>
    <n v="146.76"/>
    <n v="69.96567505720823"/>
  </r>
  <r>
    <x v="57"/>
    <x v="17"/>
    <n v="57"/>
    <n v="141541"/>
    <x v="3"/>
    <n v="2"/>
    <n v="114"/>
    <n v="204"/>
    <n v="408"/>
    <x v="0"/>
    <n v="147"/>
    <n v="294"/>
    <n v="72.058823529411768"/>
  </r>
  <r>
    <x v="63"/>
    <x v="2"/>
    <n v="245"/>
    <n v="141542"/>
    <x v="0"/>
    <n v="1"/>
    <n v="245"/>
    <n v="964"/>
    <n v="964"/>
    <x v="0"/>
    <n v="719"/>
    <n v="719"/>
    <n v="74.585062240663902"/>
  </r>
  <r>
    <x v="19"/>
    <x v="15"/>
    <n v="206"/>
    <n v="141543"/>
    <x v="1"/>
    <n v="1"/>
    <n v="206"/>
    <n v="651.36"/>
    <n v="651.36"/>
    <x v="1"/>
    <n v="445.36"/>
    <n v="445.36"/>
    <n v="68.373863915499882"/>
  </r>
  <r>
    <x v="64"/>
    <x v="13"/>
    <n v="79"/>
    <n v="141544"/>
    <x v="2"/>
    <n v="1"/>
    <n v="79"/>
    <n v="261.27999999999997"/>
    <n v="261.27999999999997"/>
    <x v="1"/>
    <n v="182.27999999999997"/>
    <n v="182.27999999999997"/>
    <n v="69.76423759951011"/>
  </r>
  <r>
    <x v="65"/>
    <x v="24"/>
    <n v="15.15"/>
    <n v="141545"/>
    <x v="1"/>
    <n v="1"/>
    <n v="15.150000000000006"/>
    <n v="152.5"/>
    <n v="152.5"/>
    <x v="2"/>
    <n v="137.35"/>
    <n v="137.35"/>
    <n v="90.065573770491795"/>
  </r>
  <r>
    <x v="66"/>
    <x v="17"/>
    <n v="60"/>
    <n v="141546"/>
    <x v="1"/>
    <n v="2"/>
    <n v="120"/>
    <n v="202.4"/>
    <n v="404.8"/>
    <x v="1"/>
    <n v="142.4"/>
    <n v="284.8"/>
    <n v="70.355731225296452"/>
  </r>
  <r>
    <x v="67"/>
    <x v="10"/>
    <n v="409"/>
    <n v="141547"/>
    <x v="1"/>
    <n v="1"/>
    <n v="409"/>
    <n v="1505.12"/>
    <n v="1505.12"/>
    <x v="5"/>
    <n v="1096.1199999999999"/>
    <n v="1096.1199999999999"/>
    <n v="72.826086956521735"/>
  </r>
  <r>
    <x v="25"/>
    <x v="4"/>
    <n v="1"/>
    <n v="141547"/>
    <x v="1"/>
    <n v="1"/>
    <n v="1"/>
    <n v="678.16"/>
    <n v="678.16"/>
    <x v="5"/>
    <n v="677.16"/>
    <n v="677.16"/>
    <n v="99.852542172938541"/>
  </r>
  <r>
    <x v="35"/>
    <x v="4"/>
    <n v="50"/>
    <n v="141547"/>
    <x v="1"/>
    <n v="1"/>
    <n v="50"/>
    <n v="204.5"/>
    <n v="204.5"/>
    <x v="2"/>
    <n v="154.5"/>
    <n v="154.5"/>
    <n v="75.55012224938875"/>
  </r>
  <r>
    <x v="68"/>
    <x v="3"/>
    <n v="50"/>
    <n v="141548"/>
    <x v="0"/>
    <n v="1"/>
    <n v="50"/>
    <n v="204"/>
    <n v="204"/>
    <x v="2"/>
    <n v="154"/>
    <n v="154"/>
    <n v="75.490196078431367"/>
  </r>
  <r>
    <x v="23"/>
    <x v="17"/>
    <n v="50"/>
    <n v="141549"/>
    <x v="1"/>
    <n v="3"/>
    <n v="150.00000000000006"/>
    <n v="165.6"/>
    <n v="496.8"/>
    <x v="1"/>
    <n v="115.6"/>
    <n v="346.79999999999995"/>
    <n v="69.806763285024147"/>
  </r>
  <r>
    <x v="69"/>
    <x v="2"/>
    <n v="0"/>
    <n v="141550"/>
    <x v="2"/>
    <n v="1"/>
    <n v="0"/>
    <n v="1151.8399999999999"/>
    <n v="1151.8399999999999"/>
    <x v="5"/>
    <n v="1151.8399999999999"/>
    <n v="1151.8399999999999"/>
    <n v="100"/>
  </r>
  <r>
    <x v="21"/>
    <x v="11"/>
    <n v="35"/>
    <n v="141550"/>
    <x v="2"/>
    <n v="6"/>
    <n v="209.99999999999989"/>
    <n v="128.80000000000001"/>
    <n v="772.8"/>
    <x v="5"/>
    <n v="93.800000000000011"/>
    <n v="562.80000000000007"/>
    <n v="72.826086956521749"/>
  </r>
  <r>
    <x v="70"/>
    <x v="18"/>
    <n v="386"/>
    <n v="141551"/>
    <x v="2"/>
    <n v="1"/>
    <n v="386"/>
    <n v="1074.56"/>
    <n v="1074.56"/>
    <x v="5"/>
    <n v="688.56"/>
    <n v="688.56"/>
    <n v="64.078320428826686"/>
  </r>
  <r>
    <x v="71"/>
    <x v="21"/>
    <n v="434"/>
    <n v="141551"/>
    <x v="2"/>
    <n v="1"/>
    <n v="434"/>
    <n v="1457.28"/>
    <n v="1457.28"/>
    <x v="5"/>
    <n v="1023.28"/>
    <n v="1023.28"/>
    <n v="70.218489240228365"/>
  </r>
  <r>
    <x v="47"/>
    <x v="21"/>
    <n v="105"/>
    <n v="141551"/>
    <x v="2"/>
    <n v="1"/>
    <n v="105"/>
    <n v="379.04"/>
    <n v="379.04"/>
    <x v="5"/>
    <n v="274.04000000000002"/>
    <n v="274.04000000000002"/>
    <n v="72.298438159561002"/>
  </r>
  <r>
    <x v="35"/>
    <x v="4"/>
    <n v="50"/>
    <n v="141551"/>
    <x v="2"/>
    <n v="1"/>
    <n v="50"/>
    <n v="183.63"/>
    <n v="183.63"/>
    <x v="5"/>
    <n v="133.63"/>
    <n v="133.63"/>
    <n v="72.771333660077332"/>
  </r>
  <r>
    <x v="72"/>
    <x v="18"/>
    <n v="494"/>
    <n v="141552"/>
    <x v="1"/>
    <n v="1"/>
    <n v="494"/>
    <n v="1365.28"/>
    <n v="1365.28"/>
    <x v="5"/>
    <n v="871.28"/>
    <n v="871.28"/>
    <n v="63.816945974452125"/>
  </r>
  <r>
    <x v="73"/>
    <x v="11"/>
    <n v="35"/>
    <n v="141553"/>
    <x v="1"/>
    <n v="2"/>
    <n v="70"/>
    <n v="123.64"/>
    <n v="247.28"/>
    <x v="4"/>
    <n v="88.64"/>
    <n v="177.28"/>
    <n v="71.692009058557105"/>
  </r>
  <r>
    <x v="74"/>
    <x v="17"/>
    <n v="70"/>
    <n v="141553"/>
    <x v="1"/>
    <n v="2"/>
    <n v="140"/>
    <n v="231.84"/>
    <n v="463.68"/>
    <x v="4"/>
    <n v="161.84"/>
    <n v="323.68"/>
    <n v="69.806763285024147"/>
  </r>
  <r>
    <x v="75"/>
    <x v="10"/>
    <n v="208"/>
    <n v="141554"/>
    <x v="2"/>
    <n v="2"/>
    <n v="416"/>
    <n v="688.16"/>
    <n v="1376.32"/>
    <x v="1"/>
    <n v="480.15999999999997"/>
    <n v="960.31999999999994"/>
    <n v="69.774471053243431"/>
  </r>
  <r>
    <x v="76"/>
    <x v="13"/>
    <n v="130"/>
    <n v="141554"/>
    <x v="2"/>
    <n v="1"/>
    <n v="130"/>
    <n v="430.56"/>
    <n v="430.56"/>
    <x v="1"/>
    <n v="300.56"/>
    <n v="300.56"/>
    <n v="69.806763285024147"/>
  </r>
  <r>
    <x v="35"/>
    <x v="4"/>
    <n v="50"/>
    <n v="141554"/>
    <x v="2"/>
    <n v="1"/>
    <n v="50"/>
    <n v="180.69"/>
    <n v="180.69"/>
    <x v="1"/>
    <n v="130.69"/>
    <n v="130.69"/>
    <n v="72.328297083402518"/>
  </r>
  <r>
    <x v="48"/>
    <x v="17"/>
    <n v="64.5"/>
    <n v="141555"/>
    <x v="1"/>
    <n v="2"/>
    <n v="129"/>
    <n v="209.76"/>
    <n v="419.52"/>
    <x v="1"/>
    <n v="145.26"/>
    <n v="290.52"/>
    <n v="69.250572082379861"/>
  </r>
  <r>
    <x v="48"/>
    <x v="17"/>
    <n v="64.5"/>
    <n v="141555"/>
    <x v="1"/>
    <n v="2"/>
    <n v="129"/>
    <n v="209.76"/>
    <n v="419.52"/>
    <x v="1"/>
    <n v="145.26"/>
    <n v="290.52"/>
    <n v="69.250572082379861"/>
  </r>
  <r>
    <x v="25"/>
    <x v="4"/>
    <n v="1"/>
    <n v="141555"/>
    <x v="1"/>
    <n v="1"/>
    <n v="1"/>
    <n v="99.36"/>
    <n v="99.36"/>
    <x v="1"/>
    <n v="98.36"/>
    <n v="98.36"/>
    <n v="98.993558776167461"/>
  </r>
  <r>
    <x v="77"/>
    <x v="5"/>
    <n v="72.150000000000006"/>
    <n v="141555"/>
    <x v="1"/>
    <n v="2"/>
    <n v="144.30000000000001"/>
    <n v="239.2"/>
    <n v="478.4"/>
    <x v="1"/>
    <n v="167.04999999999998"/>
    <n v="334.09999999999997"/>
    <n v="69.836956521739125"/>
  </r>
  <r>
    <x v="48"/>
    <x v="17"/>
    <n v="64.5"/>
    <n v="141555"/>
    <x v="1"/>
    <n v="2"/>
    <n v="129"/>
    <n v="0"/>
    <n v="0"/>
    <x v="1"/>
    <n v="-64.5"/>
    <n v="-129"/>
    <e v="#DIV/0!"/>
  </r>
  <r>
    <x v="57"/>
    <x v="17"/>
    <n v="57"/>
    <n v="141556"/>
    <x v="0"/>
    <n v="1"/>
    <n v="57"/>
    <n v="204"/>
    <n v="204"/>
    <x v="0"/>
    <n v="147"/>
    <n v="147"/>
    <n v="72.058823529411768"/>
  </r>
  <r>
    <x v="78"/>
    <x v="17"/>
    <n v="41"/>
    <n v="141557"/>
    <x v="4"/>
    <n v="4"/>
    <n v="164"/>
    <n v="166.5"/>
    <n v="666"/>
    <x v="6"/>
    <n v="125.5"/>
    <n v="502"/>
    <n v="75.37537537537537"/>
  </r>
  <r>
    <x v="57"/>
    <x v="17"/>
    <n v="57"/>
    <n v="141558"/>
    <x v="3"/>
    <n v="4"/>
    <n v="228"/>
    <n v="204"/>
    <n v="816"/>
    <x v="0"/>
    <n v="147"/>
    <n v="588"/>
    <n v="72.058823529411768"/>
  </r>
  <r>
    <x v="14"/>
    <x v="0"/>
    <n v="144"/>
    <n v="141559"/>
    <x v="3"/>
    <n v="1"/>
    <n v="144"/>
    <n v="680"/>
    <n v="680"/>
    <x v="0"/>
    <n v="536"/>
    <n v="536"/>
    <n v="78.82352941176471"/>
  </r>
  <r>
    <x v="79"/>
    <x v="22"/>
    <n v="28.75"/>
    <n v="141560"/>
    <x v="0"/>
    <n v="1"/>
    <n v="28.75"/>
    <n v="57.6"/>
    <n v="57.6"/>
    <x v="1"/>
    <n v="28.85"/>
    <n v="28.85"/>
    <n v="50.086805555555557"/>
  </r>
  <r>
    <x v="80"/>
    <x v="25"/>
    <n v="84"/>
    <n v="141561"/>
    <x v="1"/>
    <n v="1"/>
    <n v="84"/>
    <n v="200"/>
    <n v="200"/>
    <x v="1"/>
    <n v="116"/>
    <n v="116"/>
    <n v="57.999999999999993"/>
  </r>
  <r>
    <x v="81"/>
    <x v="22"/>
    <n v="79.5"/>
    <n v="141562"/>
    <x v="1"/>
    <n v="1"/>
    <n v="79.5"/>
    <n v="172.96"/>
    <n v="172.96"/>
    <x v="1"/>
    <n v="93.460000000000008"/>
    <n v="93.460000000000008"/>
    <n v="54.035615171137842"/>
  </r>
  <r>
    <x v="82"/>
    <x v="22"/>
    <n v="69.5"/>
    <n v="141562"/>
    <x v="1"/>
    <n v="1"/>
    <n v="69.5"/>
    <n v="150.88"/>
    <n v="150.88"/>
    <x v="1"/>
    <n v="81.38"/>
    <n v="81.38"/>
    <n v="53.936903499469778"/>
  </r>
  <r>
    <x v="83"/>
    <x v="22"/>
    <n v="22.5"/>
    <n v="141562"/>
    <x v="1"/>
    <n v="2"/>
    <n v="45"/>
    <n v="47.84"/>
    <n v="95.68"/>
    <x v="2"/>
    <n v="25.340000000000003"/>
    <n v="50.680000000000007"/>
    <n v="52.968227424749173"/>
  </r>
  <r>
    <x v="72"/>
    <x v="18"/>
    <n v="494"/>
    <n v="141563"/>
    <x v="1"/>
    <n v="1"/>
    <n v="494"/>
    <n v="1365.28"/>
    <n v="1365.28"/>
    <x v="5"/>
    <n v="871.28"/>
    <n v="871.28"/>
    <n v="63.816945974452125"/>
  </r>
  <r>
    <x v="84"/>
    <x v="18"/>
    <n v="448"/>
    <n v="141563"/>
    <x v="1"/>
    <n v="1"/>
    <n v="448"/>
    <n v="1483.04"/>
    <n v="1483.04"/>
    <x v="5"/>
    <n v="1035.04"/>
    <n v="1035.04"/>
    <n v="69.791779048441043"/>
  </r>
  <r>
    <x v="85"/>
    <x v="17"/>
    <n v="57"/>
    <n v="141563"/>
    <x v="1"/>
    <n v="1"/>
    <n v="57"/>
    <n v="187.68"/>
    <n v="187.68"/>
    <x v="5"/>
    <n v="130.68"/>
    <n v="130.68"/>
    <n v="69.629156010230176"/>
  </r>
  <r>
    <x v="57"/>
    <x v="17"/>
    <n v="57"/>
    <n v="141563"/>
    <x v="1"/>
    <n v="1"/>
    <n v="57"/>
    <n v="187.68"/>
    <n v="187.68"/>
    <x v="5"/>
    <n v="130.68"/>
    <n v="130.68"/>
    <n v="69.629156010230176"/>
  </r>
  <r>
    <x v="57"/>
    <x v="17"/>
    <n v="57"/>
    <n v="141563"/>
    <x v="1"/>
    <n v="1"/>
    <n v="57"/>
    <n v="187.68"/>
    <n v="187.68"/>
    <x v="5"/>
    <n v="130.68"/>
    <n v="130.68"/>
    <n v="69.629156010230176"/>
  </r>
  <r>
    <x v="57"/>
    <x v="17"/>
    <n v="57"/>
    <n v="141563"/>
    <x v="1"/>
    <n v="1"/>
    <n v="57"/>
    <n v="187.68"/>
    <n v="187.68"/>
    <x v="5"/>
    <n v="130.68"/>
    <n v="130.68"/>
    <n v="69.629156010230176"/>
  </r>
  <r>
    <x v="35"/>
    <x v="4"/>
    <n v="50"/>
    <n v="141563"/>
    <x v="1"/>
    <n v="1"/>
    <n v="50"/>
    <n v="400"/>
    <n v="400"/>
    <x v="5"/>
    <n v="350"/>
    <n v="350"/>
    <n v="87.5"/>
  </r>
  <r>
    <x v="86"/>
    <x v="18"/>
    <n v="323"/>
    <n v="141563"/>
    <x v="1"/>
    <n v="1"/>
    <n v="323"/>
    <n v="982.56"/>
    <n v="982.56"/>
    <x v="5"/>
    <n v="659.56"/>
    <n v="659.56"/>
    <n v="67.126689464256643"/>
  </r>
  <r>
    <x v="87"/>
    <x v="21"/>
    <n v="1449"/>
    <n v="141564"/>
    <x v="2"/>
    <n v="1"/>
    <n v="1449"/>
    <n v="4265.12"/>
    <n v="4265.12"/>
    <x v="5"/>
    <n v="2816.12"/>
    <n v="2816.12"/>
    <n v="66.026747195858491"/>
  </r>
  <r>
    <x v="35"/>
    <x v="4"/>
    <n v="50"/>
    <n v="141564"/>
    <x v="2"/>
    <n v="1"/>
    <n v="50"/>
    <n v="400"/>
    <n v="400"/>
    <x v="5"/>
    <n v="350"/>
    <n v="350"/>
    <n v="87.5"/>
  </r>
  <r>
    <x v="87"/>
    <x v="21"/>
    <n v="1449"/>
    <n v="141564"/>
    <x v="2"/>
    <n v="3"/>
    <n v="4347"/>
    <n v="195.04"/>
    <n v="585.12"/>
    <x v="5"/>
    <n v="-1253.96"/>
    <n v="-3761.88"/>
    <n v="-642.92452830188677"/>
  </r>
  <r>
    <x v="88"/>
    <x v="18"/>
    <n v="323"/>
    <n v="141565"/>
    <x v="1"/>
    <n v="1"/>
    <n v="323"/>
    <n v="1070.8800000000001"/>
    <n v="1070.8800000000001"/>
    <x v="1"/>
    <n v="747.88000000000011"/>
    <n v="747.88000000000011"/>
    <n v="69.837890333183921"/>
  </r>
  <r>
    <x v="89"/>
    <x v="5"/>
    <n v="396"/>
    <n v="141566"/>
    <x v="0"/>
    <n v="2"/>
    <n v="792"/>
    <n v="1204"/>
    <n v="2408"/>
    <x v="0"/>
    <n v="808"/>
    <n v="1616"/>
    <n v="67.109634551495006"/>
  </r>
  <r>
    <x v="23"/>
    <x v="17"/>
    <n v="50"/>
    <n v="141567"/>
    <x v="1"/>
    <n v="2"/>
    <n v="100"/>
    <n v="165.6"/>
    <n v="331.2"/>
    <x v="1"/>
    <n v="115.6"/>
    <n v="231.2"/>
    <n v="69.806763285024147"/>
  </r>
  <r>
    <x v="23"/>
    <x v="17"/>
    <n v="50"/>
    <n v="141568"/>
    <x v="0"/>
    <n v="3"/>
    <n v="150"/>
    <n v="180"/>
    <n v="540"/>
    <x v="0"/>
    <n v="130"/>
    <n v="390"/>
    <n v="72.222222222222214"/>
  </r>
  <r>
    <x v="57"/>
    <x v="17"/>
    <n v="57"/>
    <n v="141569"/>
    <x v="1"/>
    <n v="1"/>
    <n v="57"/>
    <n v="187.68"/>
    <n v="187.68"/>
    <x v="1"/>
    <n v="130.68"/>
    <n v="130.68"/>
    <n v="69.629156010230176"/>
  </r>
  <r>
    <x v="57"/>
    <x v="17"/>
    <n v="57"/>
    <n v="141569"/>
    <x v="1"/>
    <n v="1"/>
    <n v="57"/>
    <n v="187.68"/>
    <n v="187.68"/>
    <x v="1"/>
    <n v="130.68"/>
    <n v="130.68"/>
    <n v="69.629156010230176"/>
  </r>
  <r>
    <x v="57"/>
    <x v="17"/>
    <n v="57"/>
    <n v="141569"/>
    <x v="1"/>
    <n v="1"/>
    <n v="57"/>
    <n v="187.68"/>
    <n v="187.68"/>
    <x v="1"/>
    <n v="130.68"/>
    <n v="130.68"/>
    <n v="69.629156010230176"/>
  </r>
  <r>
    <x v="23"/>
    <x v="17"/>
    <n v="50"/>
    <n v="141570"/>
    <x v="1"/>
    <n v="1"/>
    <n v="50"/>
    <n v="165.6"/>
    <n v="165.6"/>
    <x v="1"/>
    <n v="115.6"/>
    <n v="115.6"/>
    <n v="69.806763285024147"/>
  </r>
  <r>
    <x v="23"/>
    <x v="17"/>
    <n v="50"/>
    <n v="141570"/>
    <x v="1"/>
    <n v="1"/>
    <n v="50"/>
    <n v="165.6"/>
    <n v="165.6"/>
    <x v="1"/>
    <n v="115.6"/>
    <n v="115.6"/>
    <n v="69.806763285024147"/>
  </r>
  <r>
    <x v="23"/>
    <x v="17"/>
    <n v="50"/>
    <n v="141570"/>
    <x v="1"/>
    <n v="1"/>
    <n v="50"/>
    <n v="165.6"/>
    <n v="165.6"/>
    <x v="1"/>
    <n v="115.6"/>
    <n v="115.6"/>
    <n v="69.806763285024147"/>
  </r>
  <r>
    <x v="90"/>
    <x v="21"/>
    <n v="1993"/>
    <n v="141571"/>
    <x v="1"/>
    <n v="2"/>
    <n v="3986"/>
    <n v="342.24"/>
    <n v="684.48"/>
    <x v="1"/>
    <n v="-1650.76"/>
    <n v="-3301.52"/>
    <n v="-482.33987844787282"/>
  </r>
  <r>
    <x v="90"/>
    <x v="21"/>
    <n v="1993"/>
    <n v="141572"/>
    <x v="3"/>
    <n v="1"/>
    <n v="1993"/>
    <n v="5869.6"/>
    <n v="5869.6"/>
    <x v="0"/>
    <n v="3876.6000000000004"/>
    <n v="3876.6000000000004"/>
    <n v="66.045386397710232"/>
  </r>
  <r>
    <x v="91"/>
    <x v="5"/>
    <n v="121"/>
    <n v="141573"/>
    <x v="1"/>
    <n v="1"/>
    <n v="121"/>
    <n v="478.4"/>
    <n v="478.4"/>
    <x v="5"/>
    <n v="357.4"/>
    <n v="357.4"/>
    <n v="74.707357859531783"/>
  </r>
  <r>
    <x v="92"/>
    <x v="13"/>
    <n v="159"/>
    <n v="141574"/>
    <x v="0"/>
    <n v="1"/>
    <n v="159"/>
    <n v="572"/>
    <n v="572"/>
    <x v="0"/>
    <n v="413"/>
    <n v="413"/>
    <n v="72.2027972027972"/>
  </r>
  <r>
    <x v="65"/>
    <x v="24"/>
    <n v="15.15"/>
    <n v="141575"/>
    <x v="1"/>
    <n v="1"/>
    <n v="15.150000000000006"/>
    <n v="152.5"/>
    <n v="152.5"/>
    <x v="2"/>
    <n v="137.35"/>
    <n v="137.35"/>
    <n v="90.065573770491795"/>
  </r>
  <r>
    <x v="80"/>
    <x v="25"/>
    <n v="84"/>
    <n v="141575"/>
    <x v="1"/>
    <n v="1"/>
    <n v="84"/>
    <n v="231.84"/>
    <n v="231.84"/>
    <x v="2"/>
    <n v="147.84"/>
    <n v="147.84"/>
    <n v="63.768115942028992"/>
  </r>
  <r>
    <x v="93"/>
    <x v="4"/>
    <n v="267"/>
    <n v="141576"/>
    <x v="2"/>
    <n v="1"/>
    <n v="267"/>
    <n v="570.4"/>
    <n v="570.4"/>
    <x v="4"/>
    <n v="303.39999999999998"/>
    <n v="303.39999999999998"/>
    <n v="53.190743338008417"/>
  </r>
  <r>
    <x v="94"/>
    <x v="5"/>
    <n v="231"/>
    <n v="141577"/>
    <x v="1"/>
    <n v="1"/>
    <n v="231"/>
    <n v="510.04"/>
    <n v="510.04"/>
    <x v="5"/>
    <n v="279.04000000000002"/>
    <n v="279.04000000000002"/>
    <n v="54.709434554152615"/>
  </r>
  <r>
    <x v="95"/>
    <x v="0"/>
    <n v="202"/>
    <n v="141577"/>
    <x v="1"/>
    <n v="1"/>
    <n v="202"/>
    <n v="490.17"/>
    <n v="490.17"/>
    <x v="5"/>
    <n v="288.17"/>
    <n v="288.17"/>
    <n v="58.789807617765263"/>
  </r>
  <r>
    <x v="96"/>
    <x v="22"/>
    <n v="54.25"/>
    <n v="141577"/>
    <x v="1"/>
    <n v="1"/>
    <n v="54.25"/>
    <n v="100.09"/>
    <n v="100.09"/>
    <x v="5"/>
    <n v="45.84"/>
    <n v="45.84"/>
    <n v="45.798781097012693"/>
  </r>
  <r>
    <x v="97"/>
    <x v="13"/>
    <n v="300"/>
    <n v="141578"/>
    <x v="3"/>
    <n v="1"/>
    <n v="300"/>
    <n v="743"/>
    <n v="743"/>
    <x v="0"/>
    <n v="443"/>
    <n v="443"/>
    <n v="59.623149394347244"/>
  </r>
  <r>
    <x v="98"/>
    <x v="17"/>
    <n v="61.5"/>
    <n v="141579"/>
    <x v="1"/>
    <n v="4"/>
    <n v="246"/>
    <n v="202.4"/>
    <n v="809.6"/>
    <x v="1"/>
    <n v="140.9"/>
    <n v="563.6"/>
    <n v="69.614624505928859"/>
  </r>
  <r>
    <x v="99"/>
    <x v="21"/>
    <n v="948"/>
    <n v="141580"/>
    <x v="1"/>
    <n v="1"/>
    <n v="948"/>
    <n v="3139.04"/>
    <n v="3139.04"/>
    <x v="5"/>
    <n v="2191.04"/>
    <n v="2191.04"/>
    <n v="69.799683979815484"/>
  </r>
  <r>
    <x v="100"/>
    <x v="13"/>
    <n v="110"/>
    <n v="141580"/>
    <x v="1"/>
    <n v="1"/>
    <n v="110"/>
    <n v="364.32"/>
    <n v="364.32"/>
    <x v="5"/>
    <n v="254.32"/>
    <n v="254.32"/>
    <n v="69.806763285024147"/>
  </r>
  <r>
    <x v="99"/>
    <x v="21"/>
    <n v="948"/>
    <n v="141581"/>
    <x v="1"/>
    <n v="1"/>
    <n v="948"/>
    <n v="3139.04"/>
    <n v="3139.04"/>
    <x v="5"/>
    <n v="2191.04"/>
    <n v="2191.04"/>
    <n v="69.799683979815484"/>
  </r>
  <r>
    <x v="100"/>
    <x v="13"/>
    <n v="110"/>
    <n v="141581"/>
    <x v="1"/>
    <n v="1"/>
    <n v="110"/>
    <n v="364.32"/>
    <n v="364.32"/>
    <x v="5"/>
    <n v="254.32"/>
    <n v="254.32"/>
    <n v="69.806763285024147"/>
  </r>
  <r>
    <x v="101"/>
    <x v="5"/>
    <n v="83"/>
    <n v="141582"/>
    <x v="4"/>
    <n v="1"/>
    <n v="83"/>
    <n v="337.5"/>
    <n v="337.5"/>
    <x v="6"/>
    <n v="254.5"/>
    <n v="254.5"/>
    <n v="75.407407407407419"/>
  </r>
  <r>
    <x v="78"/>
    <x v="17"/>
    <n v="41"/>
    <n v="141583"/>
    <x v="4"/>
    <n v="4"/>
    <n v="164"/>
    <n v="166.5"/>
    <n v="666"/>
    <x v="6"/>
    <n v="125.5"/>
    <n v="502"/>
    <n v="75.37537537537537"/>
  </r>
  <r>
    <x v="102"/>
    <x v="1"/>
    <n v="49"/>
    <n v="141584"/>
    <x v="2"/>
    <n v="2"/>
    <n v="98"/>
    <n v="165.6"/>
    <n v="331.2"/>
    <x v="1"/>
    <n v="116.6"/>
    <n v="233.2"/>
    <n v="70.410628019323667"/>
  </r>
  <r>
    <x v="64"/>
    <x v="13"/>
    <n v="79"/>
    <n v="141584"/>
    <x v="2"/>
    <n v="1"/>
    <n v="79"/>
    <n v="261.27999999999997"/>
    <n v="261.27999999999997"/>
    <x v="1"/>
    <n v="182.27999999999997"/>
    <n v="182.27999999999997"/>
    <n v="69.76423759951011"/>
  </r>
  <r>
    <x v="103"/>
    <x v="2"/>
    <n v="332"/>
    <n v="141585"/>
    <x v="0"/>
    <n v="1"/>
    <n v="332"/>
    <n v="1355.75"/>
    <n v="1355.75"/>
    <x v="0"/>
    <n v="1023.75"/>
    <n v="1023.75"/>
    <n v="75.511709385948734"/>
  </r>
  <r>
    <x v="104"/>
    <x v="18"/>
    <n v="439"/>
    <n v="141586"/>
    <x v="2"/>
    <n v="1"/>
    <n v="439"/>
    <n v="1129.76"/>
    <n v="1129.76"/>
    <x v="5"/>
    <n v="690.76"/>
    <n v="690.76"/>
    <n v="61.142189491573426"/>
  </r>
  <r>
    <x v="35"/>
    <x v="4"/>
    <n v="50"/>
    <n v="141586"/>
    <x v="2"/>
    <n v="1"/>
    <n v="50"/>
    <n v="125"/>
    <n v="125"/>
    <x v="5"/>
    <n v="75"/>
    <n v="75"/>
    <n v="60"/>
  </r>
  <r>
    <x v="104"/>
    <x v="18"/>
    <n v="439"/>
    <n v="141587"/>
    <x v="2"/>
    <n v="1"/>
    <n v="439"/>
    <n v="1129.76"/>
    <n v="1129.76"/>
    <x v="5"/>
    <n v="690.76"/>
    <n v="690.76"/>
    <n v="61.142189491573426"/>
  </r>
  <r>
    <x v="35"/>
    <x v="4"/>
    <n v="50"/>
    <n v="141587"/>
    <x v="2"/>
    <n v="1"/>
    <n v="50"/>
    <n v="125"/>
    <n v="125"/>
    <x v="5"/>
    <n v="75"/>
    <n v="75"/>
    <n v="60"/>
  </r>
  <r>
    <x v="105"/>
    <x v="0"/>
    <n v="267"/>
    <n v="141588"/>
    <x v="0"/>
    <n v="1"/>
    <n v="267"/>
    <n v="1273.5"/>
    <n v="1273.5"/>
    <x v="3"/>
    <n v="1006.5"/>
    <n v="1006.5"/>
    <n v="79.034157832744398"/>
  </r>
  <r>
    <x v="106"/>
    <x v="26"/>
    <n v="124"/>
    <n v="141588"/>
    <x v="0"/>
    <n v="1"/>
    <n v="124"/>
    <n v="616.5"/>
    <n v="616.5"/>
    <x v="3"/>
    <n v="492.5"/>
    <n v="492.5"/>
    <n v="79.886455798864546"/>
  </r>
  <r>
    <x v="107"/>
    <x v="15"/>
    <n v="197"/>
    <n v="141589"/>
    <x v="1"/>
    <n v="1"/>
    <n v="197"/>
    <n v="651.36"/>
    <n v="651.36"/>
    <x v="5"/>
    <n v="454.36"/>
    <n v="454.36"/>
    <n v="69.755588307541146"/>
  </r>
  <r>
    <x v="57"/>
    <x v="17"/>
    <n v="57"/>
    <n v="141590"/>
    <x v="1"/>
    <n v="1"/>
    <n v="57"/>
    <n v="187.68"/>
    <n v="187.68"/>
    <x v="1"/>
    <n v="130.68"/>
    <n v="130.68"/>
    <n v="69.629156010230176"/>
  </r>
  <r>
    <x v="108"/>
    <x v="4"/>
    <n v="440"/>
    <n v="141591"/>
    <x v="2"/>
    <n v="1"/>
    <n v="440"/>
    <n v="939.14"/>
    <n v="939.14"/>
    <x v="4"/>
    <n v="499.14"/>
    <n v="499.14"/>
    <n v="53.148625338075263"/>
  </r>
  <r>
    <x v="109"/>
    <x v="4"/>
    <n v="5.5"/>
    <n v="141592"/>
    <x v="2"/>
    <n v="1"/>
    <n v="5.5"/>
    <n v="11.04"/>
    <n v="11.04"/>
    <x v="4"/>
    <n v="5.5399999999999991"/>
    <n v="5.5399999999999991"/>
    <n v="50.181159420289859"/>
  </r>
  <r>
    <x v="110"/>
    <x v="4"/>
    <n v="5.5"/>
    <n v="141592"/>
    <x v="2"/>
    <n v="1"/>
    <n v="5.5"/>
    <n v="11.04"/>
    <n v="11.04"/>
    <x v="4"/>
    <n v="5.5399999999999991"/>
    <n v="5.5399999999999991"/>
    <n v="50.181159420289859"/>
  </r>
  <r>
    <x v="111"/>
    <x v="4"/>
    <n v="7"/>
    <n v="141592"/>
    <x v="2"/>
    <n v="1"/>
    <n v="7"/>
    <n v="11.04"/>
    <n v="11.04"/>
    <x v="4"/>
    <n v="4.0399999999999991"/>
    <n v="4.0399999999999991"/>
    <n v="36.594202898550719"/>
  </r>
  <r>
    <x v="112"/>
    <x v="22"/>
    <n v="31.75"/>
    <n v="141592"/>
    <x v="2"/>
    <n v="1"/>
    <n v="31.75"/>
    <n v="69.92"/>
    <n v="69.92"/>
    <x v="2"/>
    <n v="38.17"/>
    <n v="38.17"/>
    <n v="54.590961098398175"/>
  </r>
  <r>
    <x v="113"/>
    <x v="14"/>
    <n v="39"/>
    <n v="141592"/>
    <x v="2"/>
    <n v="1"/>
    <n v="39"/>
    <n v="62.56"/>
    <n v="62.56"/>
    <x v="2"/>
    <n v="23.560000000000002"/>
    <n v="23.560000000000002"/>
    <n v="37.659846547314579"/>
  </r>
  <r>
    <x v="114"/>
    <x v="19"/>
    <n v="179"/>
    <n v="141593"/>
    <x v="0"/>
    <n v="3"/>
    <n v="537"/>
    <n v="389.33"/>
    <n v="1167.99"/>
    <x v="0"/>
    <n v="210.32999999999998"/>
    <n v="630.99"/>
    <n v="54.023578968998024"/>
  </r>
  <r>
    <x v="19"/>
    <x v="15"/>
    <n v="206"/>
    <n v="141593"/>
    <x v="0"/>
    <n v="1"/>
    <n v="206"/>
    <n v="752.25"/>
    <n v="752.25"/>
    <x v="0"/>
    <n v="546.25"/>
    <n v="546.25"/>
    <n v="72.615486872715181"/>
  </r>
  <r>
    <x v="14"/>
    <x v="0"/>
    <n v="144"/>
    <n v="141594"/>
    <x v="4"/>
    <n v="1"/>
    <n v="144"/>
    <n v="679.5"/>
    <n v="679.5"/>
    <x v="6"/>
    <n v="535.5"/>
    <n v="535.5"/>
    <n v="78.807947019867555"/>
  </r>
  <r>
    <x v="63"/>
    <x v="2"/>
    <n v="245"/>
    <n v="141595"/>
    <x v="1"/>
    <n v="1"/>
    <n v="245"/>
    <n v="844"/>
    <n v="844"/>
    <x v="1"/>
    <n v="599"/>
    <n v="599"/>
    <n v="70.97156398104265"/>
  </r>
  <r>
    <x v="115"/>
    <x v="17"/>
    <n v="53"/>
    <n v="141595"/>
    <x v="1"/>
    <n v="3"/>
    <n v="159"/>
    <n v="172.96"/>
    <n v="518.88"/>
    <x v="1"/>
    <n v="119.96000000000001"/>
    <n v="359.88"/>
    <n v="69.357076780758547"/>
  </r>
  <r>
    <x v="38"/>
    <x v="17"/>
    <n v="47"/>
    <n v="141596"/>
    <x v="3"/>
    <n v="2"/>
    <n v="94"/>
    <n v="182.75"/>
    <n v="365.5"/>
    <x v="0"/>
    <n v="135.75"/>
    <n v="271.5"/>
    <n v="74.281805745554024"/>
  </r>
  <r>
    <x v="116"/>
    <x v="0"/>
    <n v="292"/>
    <n v="141597"/>
    <x v="0"/>
    <n v="1"/>
    <n v="292"/>
    <n v="1120.5"/>
    <n v="1120.5"/>
    <x v="3"/>
    <n v="828.5"/>
    <n v="828.5"/>
    <n v="73.940205265506478"/>
  </r>
  <r>
    <x v="117"/>
    <x v="15"/>
    <n v="235"/>
    <n v="141597"/>
    <x v="0"/>
    <n v="1"/>
    <n v="235"/>
    <n v="896.75"/>
    <n v="896.75"/>
    <x v="3"/>
    <n v="661.75"/>
    <n v="661.75"/>
    <n v="73.794257039308619"/>
  </r>
  <r>
    <x v="118"/>
    <x v="10"/>
    <n v="787"/>
    <n v="141598"/>
    <x v="1"/>
    <n v="1"/>
    <n v="787"/>
    <n v="2609.12"/>
    <n v="2609.12"/>
    <x v="7"/>
    <n v="1822.12"/>
    <n v="1822.12"/>
    <n v="69.836573250751215"/>
  </r>
  <r>
    <x v="23"/>
    <x v="17"/>
    <n v="50"/>
    <n v="141599"/>
    <x v="0"/>
    <n v="4"/>
    <n v="200"/>
    <n v="191.25"/>
    <n v="765"/>
    <x v="0"/>
    <n v="141.25"/>
    <n v="565"/>
    <n v="73.856209150326805"/>
  </r>
  <r>
    <x v="119"/>
    <x v="0"/>
    <n v="642"/>
    <n v="141600"/>
    <x v="3"/>
    <n v="1"/>
    <n v="642"/>
    <n v="2653.28"/>
    <n v="2653.28"/>
    <x v="3"/>
    <n v="2011.2800000000002"/>
    <n v="2011.2800000000002"/>
    <n v="75.803533739371645"/>
  </r>
  <r>
    <x v="106"/>
    <x v="26"/>
    <n v="124"/>
    <n v="141601"/>
    <x v="0"/>
    <n v="1"/>
    <n v="124"/>
    <n v="616.5"/>
    <n v="616.5"/>
    <x v="0"/>
    <n v="492.5"/>
    <n v="492.5"/>
    <n v="79.886455798864546"/>
  </r>
  <r>
    <x v="25"/>
    <x v="4"/>
    <n v="1"/>
    <n v="141602"/>
    <x v="1"/>
    <n v="1"/>
    <n v="1"/>
    <n v="20"/>
    <n v="20"/>
    <x v="2"/>
    <n v="19"/>
    <n v="19"/>
    <n v="95"/>
  </r>
  <r>
    <x v="120"/>
    <x v="0"/>
    <n v="267"/>
    <n v="141603"/>
    <x v="0"/>
    <n v="1"/>
    <n v="267"/>
    <n v="1273.5"/>
    <n v="1273.5"/>
    <x v="0"/>
    <n v="1006.5"/>
    <n v="1006.5"/>
    <n v="79.034157832744398"/>
  </r>
  <r>
    <x v="121"/>
    <x v="1"/>
    <n v="65"/>
    <n v="141604"/>
    <x v="1"/>
    <n v="1"/>
    <n v="65"/>
    <n v="217.12"/>
    <n v="217.12"/>
    <x v="1"/>
    <n v="152.12"/>
    <n v="152.12"/>
    <n v="70.062638172439208"/>
  </r>
  <r>
    <x v="122"/>
    <x v="4"/>
    <n v="18"/>
    <n v="141604"/>
    <x v="1"/>
    <n v="1"/>
    <n v="18"/>
    <n v="33.119999999999997"/>
    <n v="33.119999999999997"/>
    <x v="1"/>
    <n v="15.119999999999997"/>
    <n v="15.119999999999997"/>
    <n v="45.652173913043477"/>
  </r>
  <r>
    <x v="123"/>
    <x v="4"/>
    <n v="35"/>
    <n v="141604"/>
    <x v="1"/>
    <n v="1"/>
    <n v="35"/>
    <n v="77.28"/>
    <n v="77.28"/>
    <x v="2"/>
    <n v="42.28"/>
    <n v="42.28"/>
    <n v="54.710144927536234"/>
  </r>
  <r>
    <x v="73"/>
    <x v="11"/>
    <n v="35"/>
    <n v="141605"/>
    <x v="1"/>
    <n v="4"/>
    <n v="140"/>
    <n v="123.64"/>
    <n v="494.56"/>
    <x v="1"/>
    <n v="88.64"/>
    <n v="354.56"/>
    <n v="71.692009058557105"/>
  </r>
  <r>
    <x v="124"/>
    <x v="22"/>
    <n v="34.5"/>
    <n v="141606"/>
    <x v="2"/>
    <n v="1"/>
    <n v="34.5"/>
    <n v="77.28"/>
    <n v="77.28"/>
    <x v="2"/>
    <n v="42.78"/>
    <n v="42.78"/>
    <n v="55.357142857142861"/>
  </r>
  <r>
    <x v="122"/>
    <x v="4"/>
    <n v="18"/>
    <n v="141607"/>
    <x v="2"/>
    <n v="1"/>
    <n v="18"/>
    <n v="33.119999999999997"/>
    <n v="33.119999999999997"/>
    <x v="4"/>
    <n v="15.119999999999997"/>
    <n v="15.119999999999997"/>
    <n v="45.652173913043477"/>
  </r>
  <r>
    <x v="125"/>
    <x v="4"/>
    <n v="34.5"/>
    <n v="141607"/>
    <x v="2"/>
    <n v="1"/>
    <n v="34.5"/>
    <n v="77.28"/>
    <n v="77.28"/>
    <x v="2"/>
    <n v="42.78"/>
    <n v="42.78"/>
    <n v="55.357142857142861"/>
  </r>
  <r>
    <x v="126"/>
    <x v="21"/>
    <n v="657"/>
    <n v="141608"/>
    <x v="2"/>
    <n v="1"/>
    <n v="657"/>
    <n v="2226.4"/>
    <n v="2226.4"/>
    <x v="5"/>
    <n v="1569.4"/>
    <n v="1569.4"/>
    <n v="70.490477901545106"/>
  </r>
  <r>
    <x v="64"/>
    <x v="13"/>
    <n v="79"/>
    <n v="141608"/>
    <x v="2"/>
    <n v="1"/>
    <n v="79"/>
    <n v="261.27999999999997"/>
    <n v="261.27999999999997"/>
    <x v="5"/>
    <n v="182.27999999999997"/>
    <n v="182.27999999999997"/>
    <n v="69.76423759951011"/>
  </r>
  <r>
    <x v="127"/>
    <x v="4"/>
    <n v="199"/>
    <n v="141608"/>
    <x v="2"/>
    <n v="1"/>
    <n v="199"/>
    <n v="680.8"/>
    <n v="680.8"/>
    <x v="5"/>
    <n v="481.79999999999995"/>
    <n v="481.79999999999995"/>
    <n v="70.769682726204465"/>
  </r>
  <r>
    <x v="128"/>
    <x v="4"/>
    <n v="54.5"/>
    <n v="141608"/>
    <x v="2"/>
    <n v="1"/>
    <n v="54.5"/>
    <n v="68"/>
    <n v="68"/>
    <x v="2"/>
    <n v="13.5"/>
    <n v="13.5"/>
    <n v="19.852941176470587"/>
  </r>
  <r>
    <x v="129"/>
    <x v="11"/>
    <n v="32"/>
    <n v="141609"/>
    <x v="2"/>
    <n v="2"/>
    <n v="64"/>
    <n v="128.80000000000001"/>
    <n v="257.60000000000002"/>
    <x v="4"/>
    <n v="96.800000000000011"/>
    <n v="193.60000000000002"/>
    <n v="75.155279503105589"/>
  </r>
  <r>
    <x v="25"/>
    <x v="4"/>
    <n v="1"/>
    <n v="141610"/>
    <x v="1"/>
    <n v="1"/>
    <n v="1"/>
    <n v="386.4"/>
    <n v="386.4"/>
    <x v="5"/>
    <n v="385.4"/>
    <n v="385.4"/>
    <n v="99.741200828157346"/>
  </r>
  <r>
    <x v="25"/>
    <x v="4"/>
    <n v="1"/>
    <n v="141610"/>
    <x v="1"/>
    <n v="1"/>
    <n v="1"/>
    <n v="260.54000000000002"/>
    <n v="260.54000000000002"/>
    <x v="5"/>
    <n v="259.54000000000002"/>
    <n v="259.54000000000002"/>
    <n v="99.616181776310739"/>
  </r>
  <r>
    <x v="25"/>
    <x v="4"/>
    <n v="1"/>
    <n v="141610"/>
    <x v="1"/>
    <n v="1"/>
    <n v="1"/>
    <n v="260.54000000000002"/>
    <n v="260.54000000000002"/>
    <x v="5"/>
    <n v="259.54000000000002"/>
    <n v="259.54000000000002"/>
    <n v="99.616181776310739"/>
  </r>
  <r>
    <x v="23"/>
    <x v="17"/>
    <n v="50"/>
    <n v="141610"/>
    <x v="1"/>
    <n v="1"/>
    <n v="50"/>
    <n v="165.6"/>
    <n v="165.6"/>
    <x v="5"/>
    <n v="115.6"/>
    <n v="115.6"/>
    <n v="69.806763285024147"/>
  </r>
  <r>
    <x v="23"/>
    <x v="17"/>
    <n v="50"/>
    <n v="141610"/>
    <x v="1"/>
    <n v="1"/>
    <n v="50"/>
    <n v="165.6"/>
    <n v="165.6"/>
    <x v="5"/>
    <n v="115.6"/>
    <n v="115.6"/>
    <n v="69.806763285024147"/>
  </r>
  <r>
    <x v="23"/>
    <x v="17"/>
    <n v="50"/>
    <n v="141610"/>
    <x v="1"/>
    <n v="1"/>
    <n v="50"/>
    <n v="165.6"/>
    <n v="165.6"/>
    <x v="5"/>
    <n v="115.6"/>
    <n v="115.6"/>
    <n v="69.806763285024147"/>
  </r>
  <r>
    <x v="23"/>
    <x v="17"/>
    <n v="50"/>
    <n v="141610"/>
    <x v="1"/>
    <n v="1"/>
    <n v="50"/>
    <n v="165.6"/>
    <n v="165.6"/>
    <x v="5"/>
    <n v="115.6"/>
    <n v="115.6"/>
    <n v="69.806763285024147"/>
  </r>
  <r>
    <x v="25"/>
    <x v="4"/>
    <n v="1"/>
    <n v="141610"/>
    <x v="1"/>
    <n v="1"/>
    <n v="1"/>
    <n v="260.54000000000002"/>
    <n v="260.54000000000002"/>
    <x v="5"/>
    <n v="259.54000000000002"/>
    <n v="259.54000000000002"/>
    <n v="99.616181776310739"/>
  </r>
  <r>
    <x v="74"/>
    <x v="17"/>
    <n v="70"/>
    <n v="141611"/>
    <x v="0"/>
    <n v="3"/>
    <n v="210"/>
    <n v="267.75"/>
    <n v="803.25"/>
    <x v="0"/>
    <n v="197.75"/>
    <n v="593.25"/>
    <n v="73.856209150326805"/>
  </r>
  <r>
    <x v="28"/>
    <x v="13"/>
    <n v="93"/>
    <n v="141612"/>
    <x v="1"/>
    <n v="1"/>
    <n v="93"/>
    <n v="305.44"/>
    <n v="305.44"/>
    <x v="1"/>
    <n v="212.44"/>
    <n v="212.44"/>
    <n v="69.552121529596647"/>
  </r>
  <r>
    <x v="130"/>
    <x v="13"/>
    <n v="125"/>
    <n v="141613"/>
    <x v="1"/>
    <n v="1"/>
    <n v="125"/>
    <n v="414"/>
    <n v="414"/>
    <x v="1"/>
    <n v="289"/>
    <n v="289"/>
    <n v="69.806763285024147"/>
  </r>
  <r>
    <x v="131"/>
    <x v="13"/>
    <n v="116"/>
    <n v="141614"/>
    <x v="2"/>
    <n v="1"/>
    <n v="116"/>
    <n v="409.95"/>
    <n v="409.95"/>
    <x v="1"/>
    <n v="293.95"/>
    <n v="293.95"/>
    <n v="71.703866325161599"/>
  </r>
  <r>
    <x v="132"/>
    <x v="3"/>
    <n v="76"/>
    <n v="141615"/>
    <x v="2"/>
    <n v="1"/>
    <n v="76"/>
    <n v="283.36"/>
    <n v="283.36"/>
    <x v="4"/>
    <n v="207.36"/>
    <n v="207.36"/>
    <n v="73.178994918125355"/>
  </r>
  <r>
    <x v="133"/>
    <x v="22"/>
    <n v="159"/>
    <n v="141615"/>
    <x v="2"/>
    <n v="1"/>
    <n v="159"/>
    <n v="349.6"/>
    <n v="349.6"/>
    <x v="2"/>
    <n v="190.60000000000002"/>
    <n v="190.60000000000002"/>
    <n v="54.519450800915337"/>
  </r>
  <r>
    <x v="134"/>
    <x v="2"/>
    <n v="189"/>
    <n v="141616"/>
    <x v="1"/>
    <n v="1"/>
    <n v="189"/>
    <n v="629.28"/>
    <n v="629.28"/>
    <x v="1"/>
    <n v="440.28"/>
    <n v="440.28"/>
    <n v="69.96567505720823"/>
  </r>
  <r>
    <x v="66"/>
    <x v="17"/>
    <n v="60"/>
    <n v="141617"/>
    <x v="0"/>
    <n v="1"/>
    <n v="60"/>
    <n v="233.75"/>
    <n v="233.75"/>
    <x v="0"/>
    <n v="173.75"/>
    <n v="173.75"/>
    <n v="74.331550802139034"/>
  </r>
  <r>
    <x v="135"/>
    <x v="21"/>
    <n v="1087"/>
    <n v="141618"/>
    <x v="2"/>
    <n v="1"/>
    <n v="1087"/>
    <n v="3367.2"/>
    <n v="3367.2"/>
    <x v="5"/>
    <n v="2280.1999999999998"/>
    <n v="2280.1999999999998"/>
    <n v="67.717985269660247"/>
  </r>
  <r>
    <x v="136"/>
    <x v="2"/>
    <n v="338"/>
    <n v="141618"/>
    <x v="2"/>
    <n v="1"/>
    <n v="338"/>
    <n v="1196"/>
    <n v="1196"/>
    <x v="5"/>
    <n v="858"/>
    <n v="858"/>
    <n v="71.739130434782609"/>
  </r>
  <r>
    <x v="137"/>
    <x v="11"/>
    <n v="49"/>
    <n v="141618"/>
    <x v="2"/>
    <n v="8"/>
    <n v="392"/>
    <n v="165.6"/>
    <n v="1324.8"/>
    <x v="5"/>
    <n v="116.6"/>
    <n v="932.8"/>
    <n v="70.410628019323667"/>
  </r>
  <r>
    <x v="129"/>
    <x v="11"/>
    <n v="32"/>
    <n v="141619"/>
    <x v="4"/>
    <n v="1"/>
    <n v="32"/>
    <n v="157.5"/>
    <n v="157.5"/>
    <x v="6"/>
    <n v="125.5"/>
    <n v="125.5"/>
    <n v="79.682539682539684"/>
  </r>
  <r>
    <x v="138"/>
    <x v="17"/>
    <n v="42"/>
    <n v="141620"/>
    <x v="0"/>
    <n v="2"/>
    <n v="84"/>
    <n v="100.46"/>
    <n v="200.92"/>
    <x v="0"/>
    <n v="58.459999999999994"/>
    <n v="116.91999999999999"/>
    <n v="58.192315349392786"/>
  </r>
  <r>
    <x v="139"/>
    <x v="1"/>
    <n v="101"/>
    <n v="141621"/>
    <x v="2"/>
    <n v="1"/>
    <n v="101"/>
    <n v="356.96"/>
    <n v="356.96"/>
    <x v="4"/>
    <n v="255.95999999999998"/>
    <n v="255.95999999999998"/>
    <n v="71.705513222770051"/>
  </r>
  <r>
    <x v="92"/>
    <x v="13"/>
    <n v="159"/>
    <n v="141622"/>
    <x v="1"/>
    <n v="1"/>
    <n v="159"/>
    <n v="526.24"/>
    <n v="526.24"/>
    <x v="1"/>
    <n v="367.24"/>
    <n v="367.24"/>
    <n v="69.785649133475232"/>
  </r>
  <r>
    <x v="140"/>
    <x v="2"/>
    <n v="298"/>
    <n v="141623"/>
    <x v="1"/>
    <n v="1"/>
    <n v="298"/>
    <n v="989.92"/>
    <n v="989.92"/>
    <x v="5"/>
    <n v="691.92"/>
    <n v="691.92"/>
    <n v="69.896557297559397"/>
  </r>
  <r>
    <x v="141"/>
    <x v="5"/>
    <n v="345"/>
    <n v="141624"/>
    <x v="2"/>
    <n v="1"/>
    <n v="345"/>
    <n v="938.4"/>
    <n v="938.4"/>
    <x v="5"/>
    <n v="593.4"/>
    <n v="593.4"/>
    <n v="63.235294117647058"/>
  </r>
  <r>
    <x v="142"/>
    <x v="27"/>
    <n v="329"/>
    <n v="141624"/>
    <x v="2"/>
    <n v="1"/>
    <n v="329"/>
    <n v="727.9"/>
    <n v="727.9"/>
    <x v="5"/>
    <n v="398.9"/>
    <n v="398.9"/>
    <n v="54.801483720291245"/>
  </r>
  <r>
    <x v="143"/>
    <x v="5"/>
    <n v="298"/>
    <n v="141625"/>
    <x v="2"/>
    <n v="1"/>
    <n v="298"/>
    <n v="877.31"/>
    <n v="877.31"/>
    <x v="5"/>
    <n v="579.30999999999995"/>
    <n v="579.30999999999995"/>
    <n v="66.032531260329876"/>
  </r>
  <r>
    <x v="23"/>
    <x v="17"/>
    <n v="50"/>
    <n v="141626"/>
    <x v="0"/>
    <n v="3"/>
    <n v="150"/>
    <n v="191.25"/>
    <n v="573.75"/>
    <x v="0"/>
    <n v="141.25"/>
    <n v="423.75"/>
    <n v="73.856209150326805"/>
  </r>
  <r>
    <x v="144"/>
    <x v="22"/>
    <n v="159.25"/>
    <n v="141627"/>
    <x v="2"/>
    <n v="1"/>
    <n v="159.25"/>
    <n v="293.66000000000003"/>
    <n v="293.66000000000003"/>
    <x v="2"/>
    <n v="134.41000000000003"/>
    <n v="134.41000000000003"/>
    <n v="45.77061908329361"/>
  </r>
  <r>
    <x v="88"/>
    <x v="18"/>
    <n v="323"/>
    <n v="141628"/>
    <x v="2"/>
    <n v="1"/>
    <n v="323"/>
    <n v="982.56"/>
    <n v="982.56"/>
    <x v="5"/>
    <n v="659.56"/>
    <n v="659.56"/>
    <n v="67.126689464256643"/>
  </r>
  <r>
    <x v="35"/>
    <x v="4"/>
    <n v="50"/>
    <n v="141628"/>
    <x v="2"/>
    <n v="1"/>
    <n v="50"/>
    <n v="120"/>
    <n v="120"/>
    <x v="5"/>
    <n v="70"/>
    <n v="70"/>
    <n v="58.333333333333336"/>
  </r>
  <r>
    <x v="145"/>
    <x v="21"/>
    <n v="591"/>
    <n v="141629"/>
    <x v="1"/>
    <n v="1"/>
    <n v="591"/>
    <n v="1740.64"/>
    <n v="1740.64"/>
    <x v="5"/>
    <n v="1149.6400000000001"/>
    <n v="1149.6400000000001"/>
    <n v="66.046971228973248"/>
  </r>
  <r>
    <x v="145"/>
    <x v="21"/>
    <n v="591"/>
    <n v="141629"/>
    <x v="1"/>
    <n v="1"/>
    <n v="591"/>
    <n v="1740.64"/>
    <n v="1740.64"/>
    <x v="5"/>
    <n v="1149.6400000000001"/>
    <n v="1149.6400000000001"/>
    <n v="66.046971228973248"/>
  </r>
  <r>
    <x v="146"/>
    <x v="21"/>
    <n v="341"/>
    <n v="141629"/>
    <x v="1"/>
    <n v="1"/>
    <n v="341"/>
    <n v="1004.64"/>
    <n v="1004.64"/>
    <x v="5"/>
    <n v="663.64"/>
    <n v="663.64"/>
    <n v="66.057493231406269"/>
  </r>
  <r>
    <x v="135"/>
    <x v="21"/>
    <n v="1087"/>
    <n v="141630"/>
    <x v="2"/>
    <n v="1"/>
    <n v="1087"/>
    <n v="3367.2"/>
    <n v="3367.2"/>
    <x v="5"/>
    <n v="2280.1999999999998"/>
    <n v="2280.1999999999998"/>
    <n v="67.717985269660247"/>
  </r>
  <r>
    <x v="147"/>
    <x v="5"/>
    <n v="161"/>
    <n v="141630"/>
    <x v="2"/>
    <n v="2"/>
    <n v="322"/>
    <n v="533.6"/>
    <n v="1067.2"/>
    <x v="5"/>
    <n v="372.6"/>
    <n v="745.2"/>
    <n v="69.827586206896555"/>
  </r>
  <r>
    <x v="148"/>
    <x v="27"/>
    <n v="385"/>
    <n v="141630"/>
    <x v="2"/>
    <n v="1"/>
    <n v="385"/>
    <n v="853.24"/>
    <n v="853.24"/>
    <x v="5"/>
    <n v="468.24"/>
    <n v="468.24"/>
    <n v="54.877877267826172"/>
  </r>
  <r>
    <x v="149"/>
    <x v="27"/>
    <n v="1915"/>
    <n v="141630"/>
    <x v="2"/>
    <n v="1"/>
    <n v="1915"/>
    <n v="4231.26"/>
    <n v="4231.26"/>
    <x v="5"/>
    <n v="2316.2600000000002"/>
    <n v="2316.2600000000002"/>
    <n v="54.741613609184967"/>
  </r>
  <r>
    <x v="150"/>
    <x v="2"/>
    <n v="274"/>
    <n v="141631"/>
    <x v="2"/>
    <n v="1"/>
    <n v="274"/>
    <n v="982.56"/>
    <n v="982.56"/>
    <x v="5"/>
    <n v="708.56"/>
    <n v="708.56"/>
    <n v="72.113662269988595"/>
  </r>
  <r>
    <x v="77"/>
    <x v="5"/>
    <n v="72.150000000000006"/>
    <n v="141632"/>
    <x v="1"/>
    <n v="2"/>
    <n v="144.30000000000001"/>
    <n v="239.2"/>
    <n v="478.4"/>
    <x v="1"/>
    <n v="167.04999999999998"/>
    <n v="334.09999999999997"/>
    <n v="69.836956521739125"/>
  </r>
  <r>
    <x v="151"/>
    <x v="11"/>
    <n v="21.5"/>
    <n v="141633"/>
    <x v="2"/>
    <n v="8"/>
    <n v="172"/>
    <n v="93.5"/>
    <n v="748"/>
    <x v="0"/>
    <n v="72"/>
    <n v="576"/>
    <n v="77.005347593582883"/>
  </r>
  <r>
    <x v="152"/>
    <x v="10"/>
    <n v="259"/>
    <n v="141634"/>
    <x v="2"/>
    <n v="1"/>
    <n v="259"/>
    <n v="864.8"/>
    <n v="864.8"/>
    <x v="5"/>
    <n v="605.79999999999995"/>
    <n v="605.79999999999995"/>
    <n v="70.05087881591119"/>
  </r>
  <r>
    <x v="35"/>
    <x v="4"/>
    <n v="50"/>
    <n v="141634"/>
    <x v="2"/>
    <n v="1"/>
    <n v="50"/>
    <n v="120"/>
    <n v="120"/>
    <x v="5"/>
    <n v="70"/>
    <n v="70"/>
    <n v="58.333333333333336"/>
  </r>
  <r>
    <x v="152"/>
    <x v="10"/>
    <n v="259"/>
    <n v="141635"/>
    <x v="0"/>
    <n v="1"/>
    <n v="259"/>
    <n v="594.15"/>
    <n v="594.15"/>
    <x v="0"/>
    <n v="335.15"/>
    <n v="335.15"/>
    <n v="56.408314398720862"/>
  </r>
  <r>
    <x v="153"/>
    <x v="11"/>
    <n v="19.25"/>
    <n v="141636"/>
    <x v="3"/>
    <n v="3"/>
    <n v="57.75"/>
    <n v="106"/>
    <n v="318"/>
    <x v="0"/>
    <n v="86.75"/>
    <n v="260.25"/>
    <n v="81.839622641509436"/>
  </r>
  <r>
    <x v="152"/>
    <x v="10"/>
    <n v="259"/>
    <n v="141637"/>
    <x v="0"/>
    <n v="1"/>
    <n v="259"/>
    <n v="998.75"/>
    <n v="998.75"/>
    <x v="0"/>
    <n v="739.75"/>
    <n v="739.75"/>
    <n v="74.067584480600743"/>
  </r>
  <r>
    <x v="75"/>
    <x v="10"/>
    <n v="208"/>
    <n v="141637"/>
    <x v="0"/>
    <n v="1"/>
    <n v="208"/>
    <n v="794.75"/>
    <n v="794.75"/>
    <x v="0"/>
    <n v="586.75"/>
    <n v="586.75"/>
    <n v="73.828247876690781"/>
  </r>
  <r>
    <x v="154"/>
    <x v="17"/>
    <n v="49"/>
    <n v="141638"/>
    <x v="4"/>
    <n v="1"/>
    <n v="49"/>
    <n v="202.5"/>
    <n v="202.5"/>
    <x v="8"/>
    <n v="153.5"/>
    <n v="153.5"/>
    <n v="75.802469135802468"/>
  </r>
  <r>
    <x v="28"/>
    <x v="13"/>
    <n v="93"/>
    <n v="141639"/>
    <x v="1"/>
    <n v="1"/>
    <n v="93"/>
    <n v="291"/>
    <n v="291"/>
    <x v="2"/>
    <n v="198"/>
    <n v="198"/>
    <n v="68.041237113402062"/>
  </r>
  <r>
    <x v="155"/>
    <x v="0"/>
    <n v="873"/>
    <n v="141640"/>
    <x v="0"/>
    <n v="1"/>
    <n v="873"/>
    <n v="3568.5"/>
    <n v="3568.5"/>
    <x v="3"/>
    <n v="2695.5"/>
    <n v="2695.5"/>
    <n v="75.535939470365705"/>
  </r>
  <r>
    <x v="155"/>
    <x v="0"/>
    <n v="873"/>
    <n v="141640"/>
    <x v="0"/>
    <n v="1"/>
    <n v="873"/>
    <n v="1588.5"/>
    <n v="1588.5"/>
    <x v="3"/>
    <n v="715.5"/>
    <n v="715.5"/>
    <n v="45.042492917847028"/>
  </r>
  <r>
    <x v="14"/>
    <x v="0"/>
    <n v="144"/>
    <n v="141641"/>
    <x v="0"/>
    <n v="1"/>
    <n v="144"/>
    <n v="641.75"/>
    <n v="641.75"/>
    <x v="3"/>
    <n v="497.75"/>
    <n v="497.75"/>
    <n v="77.561355668095061"/>
  </r>
  <r>
    <x v="156"/>
    <x v="26"/>
    <n v="218"/>
    <n v="141642"/>
    <x v="1"/>
    <n v="1"/>
    <n v="218"/>
    <n v="724.96"/>
    <n v="724.96"/>
    <x v="5"/>
    <n v="506.96000000000004"/>
    <n v="506.96000000000004"/>
    <n v="69.929375413815933"/>
  </r>
  <r>
    <x v="157"/>
    <x v="4"/>
    <n v="0"/>
    <n v="141643"/>
    <x v="0"/>
    <n v="1"/>
    <n v="0"/>
    <n v="2545.75"/>
    <n v="2545.75"/>
    <x v="3"/>
    <n v="2545.75"/>
    <n v="2545.75"/>
    <n v="100"/>
  </r>
  <r>
    <x v="158"/>
    <x v="21"/>
    <n v="299"/>
    <n v="141644"/>
    <x v="2"/>
    <n v="1"/>
    <n v="299"/>
    <n v="1181.28"/>
    <n v="1181.28"/>
    <x v="5"/>
    <n v="882.28"/>
    <n v="882.28"/>
    <n v="74.688473520249218"/>
  </r>
  <r>
    <x v="35"/>
    <x v="4"/>
    <n v="50"/>
    <n v="141644"/>
    <x v="2"/>
    <n v="1"/>
    <n v="50"/>
    <n v="120"/>
    <n v="120"/>
    <x v="5"/>
    <n v="70"/>
    <n v="70"/>
    <n v="58.333333333333336"/>
  </r>
  <r>
    <x v="159"/>
    <x v="27"/>
    <n v="289"/>
    <n v="141644"/>
    <x v="2"/>
    <n v="1"/>
    <n v="289"/>
    <n v="639.58000000000004"/>
    <n v="639.58000000000004"/>
    <x v="5"/>
    <n v="350.58000000000004"/>
    <n v="350.58000000000004"/>
    <n v="54.814096750992846"/>
  </r>
  <r>
    <x v="25"/>
    <x v="4"/>
    <n v="1"/>
    <n v="141644"/>
    <x v="2"/>
    <n v="1"/>
    <n v="1"/>
    <n v="59.62"/>
    <n v="59.62"/>
    <x v="2"/>
    <n v="58.62"/>
    <n v="58.62"/>
    <n v="98.322710499832269"/>
  </r>
  <r>
    <x v="160"/>
    <x v="14"/>
    <n v="32"/>
    <n v="141645"/>
    <x v="2"/>
    <n v="2"/>
    <n v="64"/>
    <n v="55.2"/>
    <n v="110.4"/>
    <x v="4"/>
    <n v="23.200000000000003"/>
    <n v="46.400000000000006"/>
    <n v="42.028985507246382"/>
  </r>
  <r>
    <x v="161"/>
    <x v="14"/>
    <n v="32"/>
    <n v="141645"/>
    <x v="2"/>
    <n v="2"/>
    <n v="64"/>
    <n v="55.2"/>
    <n v="110.4"/>
    <x v="2"/>
    <n v="23.200000000000003"/>
    <n v="46.400000000000006"/>
    <n v="42.028985507246382"/>
  </r>
  <r>
    <x v="162"/>
    <x v="5"/>
    <n v="99"/>
    <n v="141646"/>
    <x v="0"/>
    <n v="1"/>
    <n v="99"/>
    <n v="356"/>
    <n v="356"/>
    <x v="0"/>
    <n v="257"/>
    <n v="257"/>
    <n v="72.19101123595506"/>
  </r>
  <r>
    <x v="163"/>
    <x v="26"/>
    <n v="124"/>
    <n v="141647"/>
    <x v="0"/>
    <n v="1"/>
    <n v="124"/>
    <n v="616.5"/>
    <n v="616.5"/>
    <x v="3"/>
    <n v="492.5"/>
    <n v="492.5"/>
    <n v="79.886455798864546"/>
  </r>
  <r>
    <x v="158"/>
    <x v="21"/>
    <n v="299"/>
    <n v="141648"/>
    <x v="1"/>
    <n v="1"/>
    <n v="299"/>
    <n v="1284"/>
    <n v="1284"/>
    <x v="1"/>
    <n v="985"/>
    <n v="985"/>
    <n v="76.713395638629279"/>
  </r>
  <r>
    <x v="164"/>
    <x v="24"/>
    <n v="424"/>
    <n v="141649"/>
    <x v="2"/>
    <n v="1"/>
    <n v="424"/>
    <n v="783.84"/>
    <n v="783.84"/>
    <x v="4"/>
    <n v="359.84000000000003"/>
    <n v="359.84000000000003"/>
    <n v="45.907328026127786"/>
  </r>
  <r>
    <x v="165"/>
    <x v="28"/>
    <n v="35.5"/>
    <n v="141650"/>
    <x v="0"/>
    <n v="1"/>
    <n v="35.5"/>
    <n v="75.650000000000006"/>
    <n v="75.650000000000006"/>
    <x v="0"/>
    <n v="40.150000000000006"/>
    <n v="40.150000000000006"/>
    <n v="53.073364177131531"/>
  </r>
  <r>
    <x v="166"/>
    <x v="26"/>
    <n v="190"/>
    <n v="141651"/>
    <x v="0"/>
    <n v="1"/>
    <n v="190"/>
    <n v="1408.5"/>
    <n v="1408.5"/>
    <x v="0"/>
    <n v="1218.5"/>
    <n v="1218.5"/>
    <n v="86.510472133475318"/>
  </r>
  <r>
    <x v="167"/>
    <x v="21"/>
    <n v="1211"/>
    <n v="141652"/>
    <x v="1"/>
    <n v="1"/>
    <n v="1211"/>
    <n v="0"/>
    <n v="0"/>
    <x v="5"/>
    <n v="-1211"/>
    <n v="-1211"/>
    <e v="#DIV/0!"/>
  </r>
  <r>
    <x v="105"/>
    <x v="0"/>
    <n v="267"/>
    <n v="141653"/>
    <x v="2"/>
    <n v="1"/>
    <n v="267"/>
    <n v="1041.44"/>
    <n v="1041.44"/>
    <x v="5"/>
    <n v="774.44"/>
    <n v="774.44"/>
    <n v="74.362421262866789"/>
  </r>
  <r>
    <x v="78"/>
    <x v="17"/>
    <n v="41"/>
    <n v="141654"/>
    <x v="4"/>
    <n v="1"/>
    <n v="41"/>
    <n v="166.5"/>
    <n v="166.5"/>
    <x v="6"/>
    <n v="125.5"/>
    <n v="125.5"/>
    <n v="75.37537537537537"/>
  </r>
  <r>
    <x v="168"/>
    <x v="21"/>
    <n v="329"/>
    <n v="141655"/>
    <x v="2"/>
    <n v="1"/>
    <n v="329"/>
    <n v="1090.01"/>
    <n v="1090.01"/>
    <x v="5"/>
    <n v="761.01"/>
    <n v="761.01"/>
    <n v="69.816790671645208"/>
  </r>
  <r>
    <x v="169"/>
    <x v="11"/>
    <n v="34.78"/>
    <n v="141656"/>
    <x v="1"/>
    <n v="1"/>
    <n v="34.78"/>
    <n v="46.5"/>
    <n v="46.5"/>
    <x v="2"/>
    <n v="11.719999999999999"/>
    <n v="11.719999999999999"/>
    <n v="25.204301075268816"/>
  </r>
  <r>
    <x v="100"/>
    <x v="13"/>
    <n v="110"/>
    <n v="141657"/>
    <x v="0"/>
    <n v="1"/>
    <n v="110"/>
    <n v="420.75"/>
    <n v="420.75"/>
    <x v="0"/>
    <n v="310.75"/>
    <n v="310.75"/>
    <n v="73.856209150326805"/>
  </r>
  <r>
    <x v="170"/>
    <x v="22"/>
    <n v="8.25"/>
    <n v="141658"/>
    <x v="1"/>
    <n v="1"/>
    <n v="8.25"/>
    <n v="14.72"/>
    <n v="14.72"/>
    <x v="2"/>
    <n v="6.4700000000000006"/>
    <n v="6.4700000000000006"/>
    <n v="43.953804347826093"/>
  </r>
  <r>
    <x v="170"/>
    <x v="22"/>
    <n v="8.25"/>
    <n v="141658"/>
    <x v="1"/>
    <n v="1"/>
    <n v="8.25"/>
    <n v="14.72"/>
    <n v="14.72"/>
    <x v="2"/>
    <n v="6.4700000000000006"/>
    <n v="6.4700000000000006"/>
    <n v="43.953804347826093"/>
  </r>
  <r>
    <x v="170"/>
    <x v="22"/>
    <n v="8.25"/>
    <n v="141658"/>
    <x v="1"/>
    <n v="1"/>
    <n v="8.25"/>
    <n v="14.72"/>
    <n v="14.72"/>
    <x v="2"/>
    <n v="6.4700000000000006"/>
    <n v="6.4700000000000006"/>
    <n v="43.953804347826093"/>
  </r>
  <r>
    <x v="170"/>
    <x v="22"/>
    <n v="8.25"/>
    <n v="141658"/>
    <x v="1"/>
    <n v="1"/>
    <n v="8.25"/>
    <n v="14.72"/>
    <n v="14.72"/>
    <x v="2"/>
    <n v="6.4700000000000006"/>
    <n v="6.4700000000000006"/>
    <n v="43.953804347826093"/>
  </r>
  <r>
    <x v="171"/>
    <x v="14"/>
    <n v="26"/>
    <n v="141658"/>
    <x v="1"/>
    <n v="1"/>
    <n v="26"/>
    <n v="40.479999999999997"/>
    <n v="40.479999999999997"/>
    <x v="2"/>
    <n v="14.479999999999997"/>
    <n v="14.479999999999997"/>
    <n v="35.770750988142282"/>
  </r>
  <r>
    <x v="172"/>
    <x v="10"/>
    <n v="620"/>
    <n v="141659"/>
    <x v="2"/>
    <n v="1"/>
    <n v="620"/>
    <n v="2057.12"/>
    <n v="2057.12"/>
    <x v="5"/>
    <n v="1437.12"/>
    <n v="1437.12"/>
    <n v="69.860776230847009"/>
  </r>
  <r>
    <x v="86"/>
    <x v="18"/>
    <n v="323"/>
    <n v="141660"/>
    <x v="2"/>
    <n v="1"/>
    <n v="323"/>
    <n v="982.56"/>
    <n v="982.56"/>
    <x v="5"/>
    <n v="659.56"/>
    <n v="659.56"/>
    <n v="67.126689464256643"/>
  </r>
  <r>
    <x v="173"/>
    <x v="1"/>
    <n v="36"/>
    <n v="141661"/>
    <x v="2"/>
    <n v="1"/>
    <n v="36"/>
    <n v="121.44"/>
    <n v="121.44"/>
    <x v="2"/>
    <n v="85.44"/>
    <n v="85.44"/>
    <n v="70.355731225296452"/>
  </r>
  <r>
    <x v="174"/>
    <x v="13"/>
    <n v="325"/>
    <n v="141662"/>
    <x v="3"/>
    <n v="1"/>
    <n v="325"/>
    <n v="390"/>
    <n v="390"/>
    <x v="0"/>
    <n v="65"/>
    <n v="65"/>
    <n v="16.666666666666664"/>
  </r>
  <r>
    <x v="175"/>
    <x v="1"/>
    <n v="125"/>
    <n v="141662"/>
    <x v="3"/>
    <n v="1"/>
    <n v="125"/>
    <n v="163"/>
    <n v="163"/>
    <x v="0"/>
    <n v="38"/>
    <n v="38"/>
    <n v="23.312883435582819"/>
  </r>
  <r>
    <x v="77"/>
    <x v="5"/>
    <n v="72.150000000000006"/>
    <n v="141663"/>
    <x v="1"/>
    <n v="1"/>
    <n v="72.150000000000006"/>
    <n v="239.2"/>
    <n v="239.2"/>
    <x v="1"/>
    <n v="167.04999999999998"/>
    <n v="167.04999999999998"/>
    <n v="69.836956521739125"/>
  </r>
  <r>
    <x v="77"/>
    <x v="5"/>
    <n v="72.150000000000006"/>
    <n v="141663"/>
    <x v="1"/>
    <n v="1"/>
    <n v="72.150000000000006"/>
    <n v="239.2"/>
    <n v="239.2"/>
    <x v="1"/>
    <n v="167.04999999999998"/>
    <n v="167.04999999999998"/>
    <n v="69.836956521739125"/>
  </r>
  <r>
    <x v="74"/>
    <x v="17"/>
    <n v="70"/>
    <n v="141664"/>
    <x v="0"/>
    <n v="2"/>
    <n v="140"/>
    <n v="267.75"/>
    <n v="535.5"/>
    <x v="0"/>
    <n v="197.75"/>
    <n v="395.5"/>
    <n v="73.856209150326805"/>
  </r>
  <r>
    <x v="130"/>
    <x v="13"/>
    <n v="125"/>
    <n v="141665"/>
    <x v="0"/>
    <n v="1"/>
    <n v="125"/>
    <n v="531.25"/>
    <n v="531.25"/>
    <x v="0"/>
    <n v="406.25"/>
    <n v="406.25"/>
    <n v="76.470588235294116"/>
  </r>
  <r>
    <x v="7"/>
    <x v="6"/>
    <n v="121"/>
    <n v="141666"/>
    <x v="0"/>
    <n v="1"/>
    <n v="121"/>
    <n v="514.25"/>
    <n v="514.25"/>
    <x v="1"/>
    <n v="393.25"/>
    <n v="393.25"/>
    <n v="76.470588235294116"/>
  </r>
  <r>
    <x v="120"/>
    <x v="0"/>
    <n v="267"/>
    <n v="141667"/>
    <x v="0"/>
    <n v="1"/>
    <n v="267"/>
    <n v="1273.5"/>
    <n v="1273.5"/>
    <x v="0"/>
    <n v="1006.5"/>
    <n v="1006.5"/>
    <n v="79.034157832744398"/>
  </r>
  <r>
    <x v="163"/>
    <x v="26"/>
    <n v="124"/>
    <n v="141667"/>
    <x v="0"/>
    <n v="1"/>
    <n v="124"/>
    <n v="616.5"/>
    <n v="616.5"/>
    <x v="0"/>
    <n v="492.5"/>
    <n v="492.5"/>
    <n v="79.886455798864546"/>
  </r>
  <r>
    <x v="23"/>
    <x v="17"/>
    <n v="50"/>
    <n v="141668"/>
    <x v="0"/>
    <n v="1"/>
    <n v="50"/>
    <n v="191.25"/>
    <n v="191.25"/>
    <x v="0"/>
    <n v="141.25"/>
    <n v="141.25"/>
    <n v="73.856209150326805"/>
  </r>
  <r>
    <x v="176"/>
    <x v="20"/>
    <n v="181"/>
    <n v="141669"/>
    <x v="1"/>
    <n v="1"/>
    <n v="181"/>
    <n v="439.39"/>
    <n v="439.39"/>
    <x v="1"/>
    <n v="258.39"/>
    <n v="258.39"/>
    <n v="58.806527230933789"/>
  </r>
  <r>
    <x v="177"/>
    <x v="29"/>
    <n v="65"/>
    <n v="141670"/>
    <x v="2"/>
    <n v="1"/>
    <n v="65"/>
    <n v="261.27999999999997"/>
    <n v="261.27999999999997"/>
    <x v="2"/>
    <n v="196.27999999999997"/>
    <n v="196.27999999999997"/>
    <n v="75.122473974280467"/>
  </r>
  <r>
    <x v="57"/>
    <x v="17"/>
    <n v="57"/>
    <n v="141671"/>
    <x v="0"/>
    <n v="2"/>
    <n v="114"/>
    <n v="216.75"/>
    <n v="433.5"/>
    <x v="0"/>
    <n v="159.75"/>
    <n v="319.5"/>
    <n v="73.702422145328711"/>
  </r>
  <r>
    <x v="130"/>
    <x v="13"/>
    <n v="125"/>
    <n v="141672"/>
    <x v="2"/>
    <n v="1"/>
    <n v="125"/>
    <n v="460"/>
    <n v="460"/>
    <x v="5"/>
    <n v="335"/>
    <n v="335"/>
    <n v="72.826086956521735"/>
  </r>
  <r>
    <x v="178"/>
    <x v="5"/>
    <n v="75"/>
    <n v="141673"/>
    <x v="1"/>
    <n v="1"/>
    <n v="75"/>
    <n v="246.56"/>
    <n v="246.56"/>
    <x v="1"/>
    <n v="171.56"/>
    <n v="171.56"/>
    <n v="69.581440622972096"/>
  </r>
  <r>
    <x v="179"/>
    <x v="8"/>
    <n v="176"/>
    <n v="141673"/>
    <x v="1"/>
    <n v="1"/>
    <n v="176"/>
    <n v="651.36"/>
    <n v="651.36"/>
    <x v="1"/>
    <n v="475.36"/>
    <n v="475.36"/>
    <n v="72.97961188897078"/>
  </r>
  <r>
    <x v="180"/>
    <x v="1"/>
    <n v="52"/>
    <n v="141674"/>
    <x v="1"/>
    <n v="1"/>
    <n v="52"/>
    <n v="250"/>
    <n v="250"/>
    <x v="1"/>
    <n v="198"/>
    <n v="198"/>
    <n v="79.2"/>
  </r>
  <r>
    <x v="181"/>
    <x v="5"/>
    <n v="153"/>
    <n v="141675"/>
    <x v="0"/>
    <n v="1"/>
    <n v="153"/>
    <n v="582.25"/>
    <n v="582.25"/>
    <x v="0"/>
    <n v="429.25"/>
    <n v="429.25"/>
    <n v="73.722627737226276"/>
  </r>
  <r>
    <x v="152"/>
    <x v="10"/>
    <n v="259"/>
    <n v="141675"/>
    <x v="0"/>
    <n v="1"/>
    <n v="259"/>
    <n v="998.75"/>
    <n v="998.75"/>
    <x v="0"/>
    <n v="739.75"/>
    <n v="739.75"/>
    <n v="74.067584480600743"/>
  </r>
  <r>
    <x v="182"/>
    <x v="23"/>
    <n v="82"/>
    <n v="141676"/>
    <x v="0"/>
    <n v="2"/>
    <n v="164"/>
    <n v="352.75"/>
    <n v="705.5"/>
    <x v="0"/>
    <n v="270.75"/>
    <n v="541.5"/>
    <n v="76.754075124025505"/>
  </r>
  <r>
    <x v="183"/>
    <x v="8"/>
    <n v="98"/>
    <n v="141677"/>
    <x v="2"/>
    <n v="1"/>
    <n v="98"/>
    <n v="364.32"/>
    <n v="364.32"/>
    <x v="4"/>
    <n v="266.32"/>
    <n v="266.32"/>
    <n v="73.10057092665788"/>
  </r>
  <r>
    <x v="98"/>
    <x v="17"/>
    <n v="61.5"/>
    <n v="141678"/>
    <x v="0"/>
    <n v="4"/>
    <n v="246"/>
    <n v="220"/>
    <n v="880"/>
    <x v="0"/>
    <n v="158.5"/>
    <n v="634"/>
    <n v="72.045454545454547"/>
  </r>
  <r>
    <x v="74"/>
    <x v="17"/>
    <n v="70"/>
    <n v="141679"/>
    <x v="0"/>
    <n v="4"/>
    <n v="280"/>
    <n v="267.75"/>
    <n v="1071"/>
    <x v="0"/>
    <n v="197.75"/>
    <n v="791"/>
    <n v="73.856209150326805"/>
  </r>
  <r>
    <x v="184"/>
    <x v="2"/>
    <n v="175"/>
    <n v="141680"/>
    <x v="1"/>
    <n v="1"/>
    <n v="175"/>
    <n v="550"/>
    <n v="550"/>
    <x v="1"/>
    <n v="375"/>
    <n v="375"/>
    <n v="68.181818181818173"/>
  </r>
  <r>
    <x v="185"/>
    <x v="1"/>
    <n v="89"/>
    <n v="141681"/>
    <x v="1"/>
    <n v="1"/>
    <n v="89"/>
    <n v="298.08"/>
    <n v="298.08"/>
    <x v="1"/>
    <n v="209.07999999999998"/>
    <n v="209.07999999999998"/>
    <n v="70.142243692968336"/>
  </r>
  <r>
    <x v="186"/>
    <x v="3"/>
    <n v="76"/>
    <n v="141682"/>
    <x v="0"/>
    <n v="1"/>
    <n v="76"/>
    <n v="327.25"/>
    <n v="327.25"/>
    <x v="0"/>
    <n v="251.25"/>
    <n v="251.25"/>
    <n v="76.776165011459128"/>
  </r>
  <r>
    <x v="74"/>
    <x v="17"/>
    <n v="70"/>
    <n v="141683"/>
    <x v="0"/>
    <n v="4"/>
    <n v="280"/>
    <n v="267.75"/>
    <n v="1071"/>
    <x v="0"/>
    <n v="197.75"/>
    <n v="791"/>
    <n v="73.856209150326805"/>
  </r>
  <r>
    <x v="187"/>
    <x v="21"/>
    <n v="614"/>
    <n v="141684"/>
    <x v="1"/>
    <n v="1"/>
    <n v="614"/>
    <n v="2035.04"/>
    <n v="2035.04"/>
    <x v="3"/>
    <n v="1421.04"/>
    <n v="1421.04"/>
    <n v="69.828602877584714"/>
  </r>
  <r>
    <x v="188"/>
    <x v="13"/>
    <n v="184"/>
    <n v="141684"/>
    <x v="1"/>
    <n v="1"/>
    <n v="184"/>
    <n v="540.96"/>
    <n v="540.96"/>
    <x v="3"/>
    <n v="356.96000000000004"/>
    <n v="356.96000000000004"/>
    <n v="65.986394557823132"/>
  </r>
  <r>
    <x v="189"/>
    <x v="22"/>
    <n v="47.5"/>
    <n v="141684"/>
    <x v="1"/>
    <n v="2"/>
    <n v="95"/>
    <n v="133.94999999999999"/>
    <n v="267.89999999999998"/>
    <x v="3"/>
    <n v="86.449999999999989"/>
    <n v="172.89999999999998"/>
    <n v="64.539007092198574"/>
  </r>
  <r>
    <x v="190"/>
    <x v="14"/>
    <n v="32"/>
    <n v="141684"/>
    <x v="1"/>
    <n v="2"/>
    <n v="64"/>
    <n v="55.2"/>
    <n v="110.4"/>
    <x v="3"/>
    <n v="23.200000000000003"/>
    <n v="46.400000000000006"/>
    <n v="42.028985507246382"/>
  </r>
  <r>
    <x v="191"/>
    <x v="22"/>
    <n v="68"/>
    <n v="141684"/>
    <x v="1"/>
    <n v="1"/>
    <n v="68"/>
    <n v="128.80000000000001"/>
    <n v="128.80000000000001"/>
    <x v="3"/>
    <n v="60.800000000000011"/>
    <n v="60.800000000000011"/>
    <n v="47.204968944099384"/>
  </r>
  <r>
    <x v="192"/>
    <x v="17"/>
    <n v="48"/>
    <n v="141684"/>
    <x v="1"/>
    <n v="3"/>
    <n v="144"/>
    <n v="158.24"/>
    <n v="474.72"/>
    <x v="3"/>
    <n v="110.24000000000001"/>
    <n v="330.72"/>
    <n v="69.666329625884742"/>
  </r>
  <r>
    <x v="6"/>
    <x v="1"/>
    <n v="45"/>
    <n v="141684"/>
    <x v="1"/>
    <n v="1"/>
    <n v="45"/>
    <n v="108.19"/>
    <n v="108.19"/>
    <x v="3"/>
    <n v="63.19"/>
    <n v="63.19"/>
    <n v="58.406507070893795"/>
  </r>
  <r>
    <x v="127"/>
    <x v="4"/>
    <n v="199"/>
    <n v="141684"/>
    <x v="1"/>
    <n v="2"/>
    <n v="398"/>
    <n v="680.8"/>
    <n v="1361.6"/>
    <x v="3"/>
    <n v="481.79999999999995"/>
    <n v="963.59999999999991"/>
    <n v="70.769682726204465"/>
  </r>
  <r>
    <x v="193"/>
    <x v="4"/>
    <n v="85"/>
    <n v="141684"/>
    <x v="1"/>
    <n v="1"/>
    <n v="85"/>
    <n v="290.72000000000003"/>
    <n v="290.72000000000003"/>
    <x v="3"/>
    <n v="205.72000000000003"/>
    <n v="205.72000000000003"/>
    <n v="70.762245459548708"/>
  </r>
  <r>
    <x v="35"/>
    <x v="4"/>
    <n v="50"/>
    <n v="141684"/>
    <x v="1"/>
    <n v="1"/>
    <n v="50"/>
    <n v="400"/>
    <n v="400"/>
    <x v="3"/>
    <n v="350"/>
    <n v="350"/>
    <n v="87.5"/>
  </r>
  <r>
    <x v="41"/>
    <x v="13"/>
    <n v="166"/>
    <n v="141684"/>
    <x v="1"/>
    <n v="1"/>
    <n v="166"/>
    <n v="542.5"/>
    <n v="542.5"/>
    <x v="3"/>
    <n v="376.5"/>
    <n v="376.5"/>
    <n v="69.400921658986164"/>
  </r>
  <r>
    <x v="194"/>
    <x v="22"/>
    <n v="0"/>
    <n v="141684"/>
    <x v="1"/>
    <n v="1"/>
    <n v="0"/>
    <n v="83.17"/>
    <n v="83.17"/>
    <x v="3"/>
    <n v="83.17"/>
    <n v="83.17"/>
    <n v="100"/>
  </r>
  <r>
    <x v="195"/>
    <x v="14"/>
    <n v="32"/>
    <n v="141684"/>
    <x v="1"/>
    <n v="2"/>
    <n v="64"/>
    <n v="55.2"/>
    <n v="110.4"/>
    <x v="3"/>
    <n v="23.200000000000003"/>
    <n v="46.400000000000006"/>
    <n v="42.028985507246382"/>
  </r>
  <r>
    <x v="196"/>
    <x v="24"/>
    <n v="359"/>
    <n v="141685"/>
    <x v="1"/>
    <n v="1"/>
    <n v="359"/>
    <n v="467.36"/>
    <n v="467.36"/>
    <x v="2"/>
    <n v="108.36000000000001"/>
    <n v="108.36000000000001"/>
    <n v="23.185552892844917"/>
  </r>
  <r>
    <x v="120"/>
    <x v="0"/>
    <n v="267"/>
    <n v="141686"/>
    <x v="0"/>
    <n v="1"/>
    <n v="267"/>
    <n v="1273.5"/>
    <n v="1273.5"/>
    <x v="0"/>
    <n v="1006.5"/>
    <n v="1006.5"/>
    <n v="79.034157832744398"/>
  </r>
  <r>
    <x v="197"/>
    <x v="17"/>
    <n v="54"/>
    <n v="141687"/>
    <x v="1"/>
    <n v="2"/>
    <n v="108"/>
    <n v="180.32"/>
    <n v="360.64"/>
    <x v="1"/>
    <n v="126.32"/>
    <n v="252.64"/>
    <n v="70.053238686779068"/>
  </r>
  <r>
    <x v="198"/>
    <x v="4"/>
    <n v="0"/>
    <n v="141687"/>
    <x v="1"/>
    <n v="1"/>
    <n v="0"/>
    <n v="450"/>
    <n v="450"/>
    <x v="1"/>
    <n v="450"/>
    <n v="450"/>
    <n v="100"/>
  </r>
  <r>
    <x v="199"/>
    <x v="0"/>
    <n v="95"/>
    <n v="141688"/>
    <x v="1"/>
    <n v="1"/>
    <n v="95"/>
    <n v="415.84"/>
    <n v="415.84"/>
    <x v="5"/>
    <n v="320.83999999999997"/>
    <n v="320.83999999999997"/>
    <n v="77.154674874951894"/>
  </r>
  <r>
    <x v="101"/>
    <x v="5"/>
    <n v="83"/>
    <n v="141688"/>
    <x v="1"/>
    <n v="1"/>
    <n v="83"/>
    <n v="276"/>
    <n v="276"/>
    <x v="5"/>
    <n v="193"/>
    <n v="193"/>
    <n v="69.927536231884062"/>
  </r>
  <r>
    <x v="143"/>
    <x v="5"/>
    <n v="298"/>
    <n v="141689"/>
    <x v="0"/>
    <n v="1"/>
    <n v="298"/>
    <n v="1013.2"/>
    <n v="1013.2"/>
    <x v="1"/>
    <n v="715.2"/>
    <n v="715.2"/>
    <n v="70.588235294117652"/>
  </r>
  <r>
    <x v="200"/>
    <x v="23"/>
    <n v="85"/>
    <n v="141689"/>
    <x v="0"/>
    <n v="1"/>
    <n v="85"/>
    <n v="361.25"/>
    <n v="361.25"/>
    <x v="1"/>
    <n v="276.25"/>
    <n v="276.25"/>
    <n v="76.470588235294116"/>
  </r>
  <r>
    <x v="156"/>
    <x v="26"/>
    <n v="218"/>
    <n v="141690"/>
    <x v="1"/>
    <n v="1"/>
    <n v="218"/>
    <n v="0"/>
    <n v="0"/>
    <x v="1"/>
    <n v="-218"/>
    <n v="-218"/>
    <e v="#DIV/0!"/>
  </r>
  <r>
    <x v="201"/>
    <x v="23"/>
    <n v="84"/>
    <n v="141691"/>
    <x v="1"/>
    <n v="1"/>
    <n v="84"/>
    <n v="319"/>
    <n v="319"/>
    <x v="1"/>
    <n v="235"/>
    <n v="235"/>
    <n v="73.667711598746081"/>
  </r>
  <r>
    <x v="201"/>
    <x v="23"/>
    <n v="84"/>
    <n v="141691"/>
    <x v="1"/>
    <n v="1"/>
    <n v="84"/>
    <n v="255"/>
    <n v="255"/>
    <x v="1"/>
    <n v="171"/>
    <n v="171"/>
    <n v="67.058823529411754"/>
  </r>
  <r>
    <x v="21"/>
    <x v="11"/>
    <n v="35"/>
    <n v="141692"/>
    <x v="0"/>
    <n v="4"/>
    <n v="140"/>
    <n v="148.75"/>
    <n v="595"/>
    <x v="0"/>
    <n v="113.75"/>
    <n v="455"/>
    <n v="76.470588235294116"/>
  </r>
  <r>
    <x v="202"/>
    <x v="2"/>
    <n v="250"/>
    <n v="141693"/>
    <x v="1"/>
    <n v="1"/>
    <n v="250"/>
    <n v="828"/>
    <n v="828"/>
    <x v="5"/>
    <n v="578"/>
    <n v="578"/>
    <n v="69.806763285024147"/>
  </r>
  <r>
    <x v="30"/>
    <x v="11"/>
    <n v="0"/>
    <n v="141693"/>
    <x v="1"/>
    <n v="6"/>
    <n v="0"/>
    <n v="165.6"/>
    <n v="993.6"/>
    <x v="5"/>
    <n v="165.6"/>
    <n v="993.59999999999991"/>
    <n v="99.999999999999986"/>
  </r>
  <r>
    <x v="107"/>
    <x v="15"/>
    <n v="197"/>
    <n v="141693"/>
    <x v="1"/>
    <n v="1"/>
    <n v="197"/>
    <n v="651.36"/>
    <n v="651.36"/>
    <x v="5"/>
    <n v="454.36"/>
    <n v="454.36"/>
    <n v="69.755588307541146"/>
  </r>
  <r>
    <x v="202"/>
    <x v="2"/>
    <n v="250"/>
    <n v="141693"/>
    <x v="1"/>
    <n v="1"/>
    <n v="250"/>
    <n v="209.76"/>
    <n v="209.76"/>
    <x v="5"/>
    <n v="-40.240000000000009"/>
    <n v="-40.240000000000009"/>
    <n v="-19.183829138062553"/>
  </r>
  <r>
    <x v="203"/>
    <x v="5"/>
    <n v="212"/>
    <n v="141694"/>
    <x v="1"/>
    <n v="1"/>
    <n v="212"/>
    <n v="661.5"/>
    <n v="661.5"/>
    <x v="1"/>
    <n v="449.5"/>
    <n v="449.5"/>
    <n v="67.951625094482239"/>
  </r>
  <r>
    <x v="204"/>
    <x v="8"/>
    <n v="85"/>
    <n v="141694"/>
    <x v="1"/>
    <n v="2"/>
    <n v="170"/>
    <n v="41.3"/>
    <n v="82.6"/>
    <x v="1"/>
    <n v="-43.7"/>
    <n v="-87.4"/>
    <n v="-105.81113801452786"/>
  </r>
  <r>
    <x v="204"/>
    <x v="8"/>
    <n v="85"/>
    <n v="141695"/>
    <x v="2"/>
    <n v="1"/>
    <n v="85"/>
    <n v="312.8"/>
    <n v="312.8"/>
    <x v="1"/>
    <n v="227.8"/>
    <n v="227.8"/>
    <n v="72.826086956521735"/>
  </r>
  <r>
    <x v="200"/>
    <x v="23"/>
    <n v="85"/>
    <n v="141695"/>
    <x v="2"/>
    <n v="1"/>
    <n v="85"/>
    <n v="312.8"/>
    <n v="312.8"/>
    <x v="1"/>
    <n v="227.8"/>
    <n v="227.8"/>
    <n v="72.826086956521735"/>
  </r>
  <r>
    <x v="205"/>
    <x v="22"/>
    <n v="33"/>
    <n v="141696"/>
    <x v="2"/>
    <n v="1"/>
    <n v="33"/>
    <n v="61.08"/>
    <n v="61.08"/>
    <x v="5"/>
    <n v="28.08"/>
    <n v="28.08"/>
    <n v="45.972495088408643"/>
  </r>
  <r>
    <x v="154"/>
    <x v="17"/>
    <n v="49"/>
    <n v="141697"/>
    <x v="0"/>
    <n v="1"/>
    <n v="49"/>
    <n v="191.25"/>
    <n v="191.25"/>
    <x v="0"/>
    <n v="142.25"/>
    <n v="142.25"/>
    <n v="74.379084967320267"/>
  </r>
  <r>
    <x v="206"/>
    <x v="17"/>
    <n v="56"/>
    <n v="141697"/>
    <x v="0"/>
    <n v="1"/>
    <n v="56"/>
    <n v="216.75"/>
    <n v="216.75"/>
    <x v="0"/>
    <n v="160.75"/>
    <n v="160.75"/>
    <n v="74.16378316032295"/>
  </r>
  <r>
    <x v="103"/>
    <x v="2"/>
    <n v="332"/>
    <n v="141698"/>
    <x v="1"/>
    <n v="1"/>
    <n v="332"/>
    <n v="1173.92"/>
    <n v="1173.92"/>
    <x v="5"/>
    <n v="841.92000000000007"/>
    <n v="841.92000000000007"/>
    <n v="71.718686111489717"/>
  </r>
  <r>
    <x v="207"/>
    <x v="11"/>
    <n v="44"/>
    <n v="141698"/>
    <x v="1"/>
    <n v="6"/>
    <n v="264.00000000000011"/>
    <n v="165.6"/>
    <n v="993.6"/>
    <x v="5"/>
    <n v="121.6"/>
    <n v="729.59999999999991"/>
    <n v="73.429951690821255"/>
  </r>
  <r>
    <x v="68"/>
    <x v="3"/>
    <n v="50"/>
    <n v="141699"/>
    <x v="0"/>
    <n v="2"/>
    <n v="100"/>
    <n v="216.75"/>
    <n v="433.5"/>
    <x v="1"/>
    <n v="166.75"/>
    <n v="333.5"/>
    <n v="76.931949250288355"/>
  </r>
  <r>
    <x v="154"/>
    <x v="17"/>
    <n v="49"/>
    <n v="141700"/>
    <x v="4"/>
    <n v="1"/>
    <n v="49"/>
    <n v="202.5"/>
    <n v="202.5"/>
    <x v="8"/>
    <n v="153.5"/>
    <n v="153.5"/>
    <n v="75.802469135802468"/>
  </r>
  <r>
    <x v="208"/>
    <x v="21"/>
    <n v="339"/>
    <n v="141701"/>
    <x v="0"/>
    <n v="1"/>
    <n v="339"/>
    <n v="1398.25"/>
    <n v="1398.25"/>
    <x v="0"/>
    <n v="1059.25"/>
    <n v="1059.25"/>
    <n v="75.755408546397291"/>
  </r>
  <r>
    <x v="209"/>
    <x v="6"/>
    <n v="78"/>
    <n v="141702"/>
    <x v="1"/>
    <n v="1"/>
    <n v="78"/>
    <n v="312.8"/>
    <n v="312.8"/>
    <x v="1"/>
    <n v="234.8"/>
    <n v="234.8"/>
    <n v="75.063938618925832"/>
  </r>
  <r>
    <x v="210"/>
    <x v="2"/>
    <n v="119"/>
    <n v="141702"/>
    <x v="1"/>
    <n v="1"/>
    <n v="119"/>
    <n v="393.76"/>
    <n v="393.76"/>
    <x v="1"/>
    <n v="274.76"/>
    <n v="274.76"/>
    <n v="69.778545306785858"/>
  </r>
  <r>
    <x v="57"/>
    <x v="17"/>
    <n v="57"/>
    <n v="141702"/>
    <x v="1"/>
    <n v="4"/>
    <n v="228"/>
    <n v="187.68"/>
    <n v="750.72"/>
    <x v="1"/>
    <n v="130.68"/>
    <n v="522.72"/>
    <n v="69.629156010230176"/>
  </r>
  <r>
    <x v="154"/>
    <x v="17"/>
    <n v="49"/>
    <n v="141703"/>
    <x v="2"/>
    <n v="3"/>
    <n v="147.00000000000006"/>
    <n v="165.6"/>
    <n v="496.8"/>
    <x v="4"/>
    <n v="116.6"/>
    <n v="349.79999999999995"/>
    <n v="70.410628019323667"/>
  </r>
  <r>
    <x v="211"/>
    <x v="22"/>
    <n v="68.5"/>
    <n v="141703"/>
    <x v="2"/>
    <n v="1"/>
    <n v="68.5"/>
    <n v="150.88"/>
    <n v="150.88"/>
    <x v="4"/>
    <n v="82.38"/>
    <n v="82.38"/>
    <n v="54.599681866383875"/>
  </r>
  <r>
    <x v="212"/>
    <x v="22"/>
    <n v="55"/>
    <n v="141704"/>
    <x v="1"/>
    <n v="1"/>
    <n v="55"/>
    <n v="121.44"/>
    <n v="121.44"/>
    <x v="2"/>
    <n v="66.44"/>
    <n v="66.44"/>
    <n v="54.710144927536234"/>
  </r>
  <r>
    <x v="213"/>
    <x v="17"/>
    <n v="70"/>
    <n v="141705"/>
    <x v="4"/>
    <n v="1"/>
    <n v="70"/>
    <n v="283.5"/>
    <n v="283.5"/>
    <x v="6"/>
    <n v="213.5"/>
    <n v="213.5"/>
    <n v="75.308641975308646"/>
  </r>
  <r>
    <x v="66"/>
    <x v="17"/>
    <n v="60"/>
    <n v="141706"/>
    <x v="0"/>
    <n v="1"/>
    <n v="60"/>
    <n v="233.75"/>
    <n v="233.75"/>
    <x v="0"/>
    <n v="173.75"/>
    <n v="173.75"/>
    <n v="74.331550802139034"/>
  </r>
  <r>
    <x v="197"/>
    <x v="17"/>
    <n v="54"/>
    <n v="141707"/>
    <x v="0"/>
    <n v="2"/>
    <n v="108"/>
    <n v="208.25"/>
    <n v="416.5"/>
    <x v="0"/>
    <n v="154.25"/>
    <n v="308.5"/>
    <n v="74.069627851140453"/>
  </r>
  <r>
    <x v="70"/>
    <x v="18"/>
    <n v="386"/>
    <n v="141708"/>
    <x v="1"/>
    <n v="1"/>
    <n v="386"/>
    <n v="1074.56"/>
    <n v="1074.56"/>
    <x v="1"/>
    <n v="688.56"/>
    <n v="688.56"/>
    <n v="64.078320428826686"/>
  </r>
  <r>
    <x v="214"/>
    <x v="11"/>
    <n v="18.5"/>
    <n v="141709"/>
    <x v="1"/>
    <n v="1"/>
    <n v="18.5"/>
    <n v="77.28"/>
    <n v="77.28"/>
    <x v="2"/>
    <n v="58.78"/>
    <n v="58.78"/>
    <n v="76.06107660455487"/>
  </r>
  <r>
    <x v="66"/>
    <x v="17"/>
    <n v="60"/>
    <n v="141710"/>
    <x v="0"/>
    <n v="2"/>
    <n v="120"/>
    <n v="233.75"/>
    <n v="467.5"/>
    <x v="0"/>
    <n v="173.75"/>
    <n v="347.5"/>
    <n v="74.331550802139034"/>
  </r>
  <r>
    <x v="57"/>
    <x v="17"/>
    <n v="57"/>
    <n v="141711"/>
    <x v="1"/>
    <n v="4"/>
    <n v="228"/>
    <n v="187.68"/>
    <n v="750.72"/>
    <x v="1"/>
    <n v="130.68"/>
    <n v="522.72"/>
    <n v="69.629156010230176"/>
  </r>
  <r>
    <x v="38"/>
    <x v="17"/>
    <n v="47"/>
    <n v="141712"/>
    <x v="2"/>
    <n v="2"/>
    <n v="94"/>
    <n v="158.24"/>
    <n v="316.48"/>
    <x v="1"/>
    <n v="111.24000000000001"/>
    <n v="222.48000000000002"/>
    <n v="70.298281092012132"/>
  </r>
  <r>
    <x v="215"/>
    <x v="7"/>
    <n v="1493"/>
    <n v="141713"/>
    <x v="1"/>
    <n v="1"/>
    <n v="1493"/>
    <n v="2987.23"/>
    <n v="2987.23"/>
    <x v="5"/>
    <n v="1494.23"/>
    <n v="1494.23"/>
    <n v="50.020587634698366"/>
  </r>
  <r>
    <x v="216"/>
    <x v="7"/>
    <n v="419"/>
    <n v="141713"/>
    <x v="1"/>
    <n v="1"/>
    <n v="419"/>
    <n v="838.42"/>
    <n v="838.42"/>
    <x v="5"/>
    <n v="419.41999999999996"/>
    <n v="419.41999999999996"/>
    <n v="50.025047112425746"/>
  </r>
  <r>
    <x v="217"/>
    <x v="7"/>
    <n v="49"/>
    <n v="141713"/>
    <x v="1"/>
    <n v="8"/>
    <n v="392"/>
    <n v="98.44"/>
    <n v="787.52"/>
    <x v="5"/>
    <n v="49.44"/>
    <n v="395.52"/>
    <n v="50.223486387647299"/>
  </r>
  <r>
    <x v="218"/>
    <x v="7"/>
    <n v="189"/>
    <n v="141713"/>
    <x v="1"/>
    <n v="2"/>
    <n v="378"/>
    <n v="349.6"/>
    <n v="699.2"/>
    <x v="5"/>
    <n v="160.60000000000002"/>
    <n v="321.20000000000005"/>
    <n v="45.93821510297483"/>
  </r>
  <r>
    <x v="197"/>
    <x v="17"/>
    <n v="54"/>
    <n v="141714"/>
    <x v="2"/>
    <n v="1"/>
    <n v="54"/>
    <n v="180.32"/>
    <n v="180.32"/>
    <x v="4"/>
    <n v="126.32"/>
    <n v="126.32"/>
    <n v="70.053238686779068"/>
  </r>
  <r>
    <x v="182"/>
    <x v="23"/>
    <n v="82"/>
    <n v="141715"/>
    <x v="0"/>
    <n v="1"/>
    <n v="82"/>
    <n v="352.75"/>
    <n v="352.75"/>
    <x v="0"/>
    <n v="270.75"/>
    <n v="270.75"/>
    <n v="76.754075124025505"/>
  </r>
  <r>
    <x v="219"/>
    <x v="22"/>
    <n v="67.75"/>
    <n v="141715"/>
    <x v="0"/>
    <n v="1"/>
    <n v="67.75"/>
    <n v="144.5"/>
    <n v="144.5"/>
    <x v="0"/>
    <n v="76.75"/>
    <n v="76.75"/>
    <n v="53.114186851211073"/>
  </r>
  <r>
    <x v="220"/>
    <x v="22"/>
    <n v="53.75"/>
    <n v="141715"/>
    <x v="0"/>
    <n v="1"/>
    <n v="53.75"/>
    <n v="114.75"/>
    <n v="114.75"/>
    <x v="0"/>
    <n v="61"/>
    <n v="61"/>
    <n v="53.159041394335517"/>
  </r>
  <r>
    <x v="68"/>
    <x v="3"/>
    <n v="50"/>
    <n v="141716"/>
    <x v="0"/>
    <n v="1"/>
    <n v="50"/>
    <n v="216.75"/>
    <n v="216.75"/>
    <x v="0"/>
    <n v="166.75"/>
    <n v="166.75"/>
    <n v="76.931949250288355"/>
  </r>
  <r>
    <x v="221"/>
    <x v="10"/>
    <n v="309"/>
    <n v="141717"/>
    <x v="2"/>
    <n v="1"/>
    <n v="309"/>
    <n v="1137.1199999999999"/>
    <n v="1137.1199999999999"/>
    <x v="5"/>
    <n v="828.11999999999989"/>
    <n v="828.11999999999989"/>
    <n v="72.826086956521735"/>
  </r>
  <r>
    <x v="137"/>
    <x v="11"/>
    <n v="49"/>
    <n v="141718"/>
    <x v="2"/>
    <n v="4"/>
    <n v="196"/>
    <n v="165.6"/>
    <n v="662.4"/>
    <x v="5"/>
    <n v="116.6"/>
    <n v="466.4"/>
    <n v="70.410628019323667"/>
  </r>
  <r>
    <x v="222"/>
    <x v="17"/>
    <n v="50"/>
    <n v="141719"/>
    <x v="2"/>
    <n v="2"/>
    <n v="100"/>
    <n v="165.6"/>
    <n v="331.2"/>
    <x v="4"/>
    <n v="115.6"/>
    <n v="231.2"/>
    <n v="69.806763285024147"/>
  </r>
  <r>
    <x v="223"/>
    <x v="10"/>
    <n v="745"/>
    <n v="141720"/>
    <x v="1"/>
    <n v="1"/>
    <n v="745"/>
    <n v="1985"/>
    <n v="1985"/>
    <x v="5"/>
    <n v="1240"/>
    <n v="1240"/>
    <n v="62.468513853904284"/>
  </r>
  <r>
    <x v="224"/>
    <x v="2"/>
    <n v="219"/>
    <n v="141721"/>
    <x v="1"/>
    <n v="1"/>
    <n v="219"/>
    <n v="689.5"/>
    <n v="689.5"/>
    <x v="5"/>
    <n v="470.5"/>
    <n v="470.5"/>
    <n v="68.23785351704133"/>
  </r>
  <r>
    <x v="225"/>
    <x v="22"/>
    <n v="51"/>
    <n v="141722"/>
    <x v="2"/>
    <n v="1"/>
    <n v="51"/>
    <n v="114.08"/>
    <n v="114.08"/>
    <x v="2"/>
    <n v="63.08"/>
    <n v="63.08"/>
    <n v="55.294530154277702"/>
  </r>
  <r>
    <x v="222"/>
    <x v="17"/>
    <n v="50"/>
    <n v="141723"/>
    <x v="1"/>
    <n v="2"/>
    <n v="100"/>
    <n v="165.6"/>
    <n v="331.2"/>
    <x v="1"/>
    <n v="115.6"/>
    <n v="231.2"/>
    <n v="69.806763285024147"/>
  </r>
  <r>
    <x v="226"/>
    <x v="15"/>
    <n v="192"/>
    <n v="141724"/>
    <x v="0"/>
    <n v="1"/>
    <n v="192"/>
    <n v="735.25"/>
    <n v="735.25"/>
    <x v="0"/>
    <n v="543.25"/>
    <n v="543.25"/>
    <n v="73.886433185991166"/>
  </r>
  <r>
    <x v="227"/>
    <x v="6"/>
    <n v="169"/>
    <n v="141725"/>
    <x v="0"/>
    <n v="1"/>
    <n v="169"/>
    <n v="367.58"/>
    <n v="367.58"/>
    <x v="0"/>
    <n v="198.57999999999998"/>
    <n v="198.57999999999998"/>
    <n v="54.023613907176667"/>
  </r>
  <r>
    <x v="228"/>
    <x v="17"/>
    <n v="47"/>
    <n v="141726"/>
    <x v="0"/>
    <n v="1"/>
    <n v="47"/>
    <n v="182.75"/>
    <n v="182.75"/>
    <x v="0"/>
    <n v="135.75"/>
    <n v="135.75"/>
    <n v="74.281805745554024"/>
  </r>
  <r>
    <x v="228"/>
    <x v="17"/>
    <n v="47"/>
    <n v="141726"/>
    <x v="0"/>
    <n v="1"/>
    <n v="47"/>
    <n v="182.75"/>
    <n v="182.75"/>
    <x v="0"/>
    <n v="135.75"/>
    <n v="135.75"/>
    <n v="74.281805745554024"/>
  </r>
  <r>
    <x v="213"/>
    <x v="17"/>
    <n v="70"/>
    <n v="141727"/>
    <x v="0"/>
    <n v="1"/>
    <n v="70"/>
    <n v="267.75"/>
    <n v="267.75"/>
    <x v="0"/>
    <n v="197.75"/>
    <n v="197.75"/>
    <n v="73.856209150326805"/>
  </r>
  <r>
    <x v="78"/>
    <x v="17"/>
    <n v="41"/>
    <n v="141728"/>
    <x v="0"/>
    <n v="3"/>
    <n v="123"/>
    <n v="157.25"/>
    <n v="471.75"/>
    <x v="0"/>
    <n v="116.25"/>
    <n v="348.75"/>
    <n v="73.926868044515103"/>
  </r>
  <r>
    <x v="23"/>
    <x v="17"/>
    <n v="50"/>
    <n v="141729"/>
    <x v="0"/>
    <n v="1"/>
    <n v="50"/>
    <n v="191.25"/>
    <n v="191.25"/>
    <x v="0"/>
    <n v="141.25"/>
    <n v="141.25"/>
    <n v="73.856209150326805"/>
  </r>
  <r>
    <x v="23"/>
    <x v="17"/>
    <n v="50"/>
    <n v="141729"/>
    <x v="0"/>
    <n v="1"/>
    <n v="50"/>
    <n v="191.25"/>
    <n v="191.25"/>
    <x v="0"/>
    <n v="141.25"/>
    <n v="141.25"/>
    <n v="73.856209150326805"/>
  </r>
  <r>
    <x v="23"/>
    <x v="17"/>
    <n v="50"/>
    <n v="141729"/>
    <x v="0"/>
    <n v="1"/>
    <n v="50"/>
    <n v="191.25"/>
    <n v="191.25"/>
    <x v="0"/>
    <n v="141.25"/>
    <n v="141.25"/>
    <n v="73.856209150326805"/>
  </r>
  <r>
    <x v="229"/>
    <x v="20"/>
    <n v="155"/>
    <n v="141730"/>
    <x v="1"/>
    <n v="1"/>
    <n v="155"/>
    <n v="445.28"/>
    <n v="445.28"/>
    <x v="1"/>
    <n v="290.27999999999997"/>
    <n v="290.27999999999997"/>
    <n v="65.190441969098089"/>
  </r>
  <r>
    <x v="199"/>
    <x v="0"/>
    <n v="95"/>
    <n v="141731"/>
    <x v="1"/>
    <n v="1"/>
    <n v="95"/>
    <n v="415.84"/>
    <n v="415.84"/>
    <x v="1"/>
    <n v="320.83999999999997"/>
    <n v="320.83999999999997"/>
    <n v="77.154674874951894"/>
  </r>
  <r>
    <x v="102"/>
    <x v="1"/>
    <n v="49"/>
    <n v="141731"/>
    <x v="1"/>
    <n v="1"/>
    <n v="49"/>
    <n v="165.6"/>
    <n v="165.6"/>
    <x v="1"/>
    <n v="116.6"/>
    <n v="116.6"/>
    <n v="70.410628019323667"/>
  </r>
  <r>
    <x v="230"/>
    <x v="22"/>
    <n v="29.75"/>
    <n v="141732"/>
    <x v="2"/>
    <n v="1"/>
    <n v="29.75"/>
    <n v="62.56"/>
    <n v="62.56"/>
    <x v="4"/>
    <n v="32.81"/>
    <n v="32.81"/>
    <n v="52.445652173913047"/>
  </r>
  <r>
    <x v="231"/>
    <x v="22"/>
    <n v="24"/>
    <n v="141732"/>
    <x v="2"/>
    <n v="1"/>
    <n v="24"/>
    <n v="55.2"/>
    <n v="55.2"/>
    <x v="2"/>
    <n v="31.200000000000003"/>
    <n v="31.200000000000003"/>
    <n v="56.521739130434788"/>
  </r>
  <r>
    <x v="232"/>
    <x v="21"/>
    <n v="1198"/>
    <n v="141733"/>
    <x v="1"/>
    <n v="1"/>
    <n v="1198"/>
    <n v="3970.72"/>
    <n v="3970.72"/>
    <x v="1"/>
    <n v="2772.72"/>
    <n v="2772.72"/>
    <n v="69.829149373413372"/>
  </r>
  <r>
    <x v="233"/>
    <x v="11"/>
    <n v="46.5"/>
    <n v="141734"/>
    <x v="1"/>
    <n v="4"/>
    <n v="186"/>
    <n v="150.88"/>
    <n v="603.52"/>
    <x v="5"/>
    <n v="104.38"/>
    <n v="417.52"/>
    <n v="69.180805938494174"/>
  </r>
  <r>
    <x v="234"/>
    <x v="2"/>
    <n v="388"/>
    <n v="141734"/>
    <x v="1"/>
    <n v="1"/>
    <n v="388"/>
    <n v="1284.32"/>
    <n v="1284.32"/>
    <x v="5"/>
    <n v="896.31999999999994"/>
    <n v="896.31999999999994"/>
    <n v="69.789460570574306"/>
  </r>
  <r>
    <x v="233"/>
    <x v="11"/>
    <n v="46.5"/>
    <n v="141735"/>
    <x v="1"/>
    <n v="2"/>
    <n v="93"/>
    <n v="143.5"/>
    <n v="287"/>
    <x v="5"/>
    <n v="97"/>
    <n v="194"/>
    <n v="67.595818815331015"/>
  </r>
  <r>
    <x v="184"/>
    <x v="2"/>
    <n v="175"/>
    <n v="141735"/>
    <x v="1"/>
    <n v="1"/>
    <n v="175"/>
    <n v="549.5"/>
    <n v="549.5"/>
    <x v="5"/>
    <n v="374.5"/>
    <n v="374.5"/>
    <n v="68.152866242038215"/>
  </r>
  <r>
    <x v="210"/>
    <x v="2"/>
    <n v="119"/>
    <n v="141735"/>
    <x v="1"/>
    <n v="1"/>
    <n v="119"/>
    <n v="393.76"/>
    <n v="393.76"/>
    <x v="5"/>
    <n v="274.76"/>
    <n v="274.76"/>
    <n v="69.778545306785858"/>
  </r>
  <r>
    <x v="235"/>
    <x v="5"/>
    <n v="114"/>
    <n v="141736"/>
    <x v="1"/>
    <n v="1"/>
    <n v="114"/>
    <n v="423.2"/>
    <n v="423.2"/>
    <x v="1"/>
    <n v="309.2"/>
    <n v="309.2"/>
    <n v="73.062381852551979"/>
  </r>
  <r>
    <x v="222"/>
    <x v="17"/>
    <n v="50"/>
    <n v="141737"/>
    <x v="1"/>
    <n v="3"/>
    <n v="150.00000000000006"/>
    <n v="165.6"/>
    <n v="496.8"/>
    <x v="1"/>
    <n v="115.6"/>
    <n v="346.79999999999995"/>
    <n v="69.806763285024147"/>
  </r>
  <r>
    <x v="236"/>
    <x v="5"/>
    <n v="120"/>
    <n v="141737"/>
    <x v="1"/>
    <n v="2"/>
    <n v="240"/>
    <n v="445.28"/>
    <n v="890.56"/>
    <x v="1"/>
    <n v="325.27999999999997"/>
    <n v="650.55999999999995"/>
    <n v="73.05066475026949"/>
  </r>
  <r>
    <x v="63"/>
    <x v="2"/>
    <n v="245"/>
    <n v="141738"/>
    <x v="2"/>
    <n v="1"/>
    <n v="245"/>
    <n v="886.88"/>
    <n v="886.88"/>
    <x v="5"/>
    <n v="641.88"/>
    <n v="641.88"/>
    <n v="72.375067652895538"/>
  </r>
  <r>
    <x v="26"/>
    <x v="11"/>
    <n v="27.2"/>
    <n v="141738"/>
    <x v="2"/>
    <n v="6"/>
    <n v="163.19999999999999"/>
    <n v="99.36"/>
    <n v="596.16"/>
    <x v="5"/>
    <n v="72.16"/>
    <n v="432.96"/>
    <n v="72.624798711755233"/>
  </r>
  <r>
    <x v="48"/>
    <x v="17"/>
    <n v="64.5"/>
    <n v="141738"/>
    <x v="2"/>
    <n v="1"/>
    <n v="64.5"/>
    <n v="209.76"/>
    <n v="209.76"/>
    <x v="5"/>
    <n v="145.26"/>
    <n v="145.26"/>
    <n v="69.250572082379861"/>
  </r>
  <r>
    <x v="48"/>
    <x v="17"/>
    <n v="64.5"/>
    <n v="141738"/>
    <x v="2"/>
    <n v="1"/>
    <n v="64.5"/>
    <n v="209.76"/>
    <n v="209.76"/>
    <x v="5"/>
    <n v="145.26"/>
    <n v="145.26"/>
    <n v="69.250572082379861"/>
  </r>
  <r>
    <x v="48"/>
    <x v="17"/>
    <n v="64.5"/>
    <n v="141738"/>
    <x v="2"/>
    <n v="1"/>
    <n v="64.5"/>
    <n v="209.76"/>
    <n v="209.76"/>
    <x v="5"/>
    <n v="145.26"/>
    <n v="145.26"/>
    <n v="69.250572082379861"/>
  </r>
  <r>
    <x v="35"/>
    <x v="4"/>
    <n v="50"/>
    <n v="141738"/>
    <x v="2"/>
    <n v="1"/>
    <n v="50"/>
    <n v="211.23"/>
    <n v="211.23"/>
    <x v="5"/>
    <n v="161.22999999999999"/>
    <n v="161.22999999999999"/>
    <n v="76.329119916678508"/>
  </r>
  <r>
    <x v="237"/>
    <x v="11"/>
    <n v="75"/>
    <n v="141739"/>
    <x v="1"/>
    <n v="2"/>
    <n v="150"/>
    <n v="157.5"/>
    <n v="315"/>
    <x v="2"/>
    <n v="82.5"/>
    <n v="165"/>
    <n v="52.380952380952387"/>
  </r>
  <r>
    <x v="238"/>
    <x v="1"/>
    <n v="62"/>
    <n v="141740"/>
    <x v="0"/>
    <n v="1"/>
    <n v="62"/>
    <n v="252"/>
    <n v="252"/>
    <x v="0"/>
    <n v="190"/>
    <n v="190"/>
    <n v="75.396825396825392"/>
  </r>
  <r>
    <x v="57"/>
    <x v="17"/>
    <n v="57"/>
    <n v="141741"/>
    <x v="2"/>
    <n v="5"/>
    <n v="284.99999999999989"/>
    <n v="187.68"/>
    <n v="938.4"/>
    <x v="4"/>
    <n v="130.68"/>
    <n v="653.40000000000009"/>
    <n v="69.62915601023019"/>
  </r>
  <r>
    <x v="239"/>
    <x v="10"/>
    <n v="475"/>
    <n v="141742"/>
    <x v="0"/>
    <n v="1"/>
    <n v="475"/>
    <n v="1817.3"/>
    <n v="1817.3"/>
    <x v="0"/>
    <n v="1342.3"/>
    <n v="1342.3"/>
    <n v="73.862323226764985"/>
  </r>
  <r>
    <x v="240"/>
    <x v="12"/>
    <n v="209"/>
    <n v="141743"/>
    <x v="0"/>
    <n v="1"/>
    <n v="209"/>
    <n v="888.25"/>
    <n v="888.25"/>
    <x v="0"/>
    <n v="679.25"/>
    <n v="679.25"/>
    <n v="76.470588235294116"/>
  </r>
  <r>
    <x v="60"/>
    <x v="17"/>
    <n v="56"/>
    <n v="141744"/>
    <x v="0"/>
    <n v="2"/>
    <n v="112"/>
    <n v="216.75"/>
    <n v="433.5"/>
    <x v="0"/>
    <n v="160.75"/>
    <n v="321.5"/>
    <n v="74.16378316032295"/>
  </r>
  <r>
    <x v="241"/>
    <x v="2"/>
    <n v="213"/>
    <n v="141745"/>
    <x v="1"/>
    <n v="1"/>
    <n v="213"/>
    <n v="702.88"/>
    <n v="702.88"/>
    <x v="1"/>
    <n v="489.88"/>
    <n v="489.88"/>
    <n v="69.696107443660367"/>
  </r>
  <r>
    <x v="153"/>
    <x v="11"/>
    <n v="19.25"/>
    <n v="141746"/>
    <x v="3"/>
    <n v="4"/>
    <n v="77"/>
    <n v="106"/>
    <n v="424"/>
    <x v="0"/>
    <n v="86.75"/>
    <n v="347"/>
    <n v="81.839622641509436"/>
  </r>
  <r>
    <x v="242"/>
    <x v="13"/>
    <n v="38"/>
    <n v="141747"/>
    <x v="0"/>
    <n v="1"/>
    <n v="38"/>
    <n v="191.25"/>
    <n v="191.25"/>
    <x v="0"/>
    <n v="153.25"/>
    <n v="153.25"/>
    <n v="80.130718954248366"/>
  </r>
  <r>
    <x v="57"/>
    <x v="17"/>
    <n v="57"/>
    <n v="141748"/>
    <x v="1"/>
    <n v="2"/>
    <n v="114"/>
    <n v="187.53"/>
    <n v="375.06"/>
    <x v="5"/>
    <n v="130.53"/>
    <n v="261.06"/>
    <n v="69.6048632218845"/>
  </r>
  <r>
    <x v="181"/>
    <x v="5"/>
    <n v="153"/>
    <n v="141749"/>
    <x v="1"/>
    <n v="4"/>
    <n v="612"/>
    <n v="504.16"/>
    <n v="2016.64"/>
    <x v="5"/>
    <n v="351.16"/>
    <n v="1404.64"/>
    <n v="69.652491272611869"/>
  </r>
  <r>
    <x v="152"/>
    <x v="10"/>
    <n v="259"/>
    <n v="141749"/>
    <x v="1"/>
    <n v="1"/>
    <n v="259"/>
    <n v="864.8"/>
    <n v="864.8"/>
    <x v="5"/>
    <n v="605.79999999999995"/>
    <n v="605.79999999999995"/>
    <n v="70.05087881591119"/>
  </r>
  <r>
    <x v="243"/>
    <x v="13"/>
    <n v="150"/>
    <n v="141749"/>
    <x v="1"/>
    <n v="1"/>
    <n v="150"/>
    <n v="496.8"/>
    <n v="496.8"/>
    <x v="5"/>
    <n v="346.8"/>
    <n v="346.8"/>
    <n v="69.806763285024147"/>
  </r>
  <r>
    <x v="185"/>
    <x v="1"/>
    <n v="89"/>
    <n v="141749"/>
    <x v="1"/>
    <n v="1"/>
    <n v="89"/>
    <n v="298.08"/>
    <n v="298.08"/>
    <x v="5"/>
    <n v="209.07999999999998"/>
    <n v="209.07999999999998"/>
    <n v="70.142243692968336"/>
  </r>
  <r>
    <x v="244"/>
    <x v="20"/>
    <n v="61"/>
    <n v="141749"/>
    <x v="1"/>
    <n v="4"/>
    <n v="244"/>
    <n v="143.52000000000001"/>
    <n v="574.08000000000004"/>
    <x v="5"/>
    <n v="82.52000000000001"/>
    <n v="330.08000000000004"/>
    <n v="57.497212931995549"/>
  </r>
  <r>
    <x v="25"/>
    <x v="4"/>
    <n v="1"/>
    <n v="141749"/>
    <x v="1"/>
    <n v="1"/>
    <n v="1"/>
    <n v="350.35"/>
    <n v="350.35"/>
    <x v="5"/>
    <n v="349.35"/>
    <n v="349.35"/>
    <n v="99.714571143142578"/>
  </r>
  <r>
    <x v="245"/>
    <x v="15"/>
    <n v="40"/>
    <n v="141749"/>
    <x v="1"/>
    <n v="1"/>
    <n v="40"/>
    <n v="136.16"/>
    <n v="136.16"/>
    <x v="5"/>
    <n v="96.16"/>
    <n v="96.16"/>
    <n v="70.622796709753231"/>
  </r>
  <r>
    <x v="103"/>
    <x v="2"/>
    <n v="332"/>
    <n v="141750"/>
    <x v="0"/>
    <n v="1"/>
    <n v="332"/>
    <n v="1355.75"/>
    <n v="1355.75"/>
    <x v="0"/>
    <n v="1023.75"/>
    <n v="1023.75"/>
    <n v="75.511709385948734"/>
  </r>
  <r>
    <x v="168"/>
    <x v="21"/>
    <n v="329"/>
    <n v="141751"/>
    <x v="0"/>
    <n v="1"/>
    <n v="329"/>
    <n v="1258.8499999999999"/>
    <n v="1258.8499999999999"/>
    <x v="0"/>
    <n v="929.84999999999991"/>
    <n v="929.84999999999991"/>
    <n v="73.865035548317906"/>
  </r>
  <r>
    <x v="38"/>
    <x v="17"/>
    <n v="47"/>
    <n v="141752"/>
    <x v="0"/>
    <n v="2"/>
    <n v="94"/>
    <n v="182.75"/>
    <n v="365.5"/>
    <x v="0"/>
    <n v="135.75"/>
    <n v="271.5"/>
    <n v="74.281805745554024"/>
  </r>
  <r>
    <x v="165"/>
    <x v="28"/>
    <n v="35.5"/>
    <n v="141753"/>
    <x v="1"/>
    <n v="1"/>
    <n v="35.5"/>
    <n v="65.5"/>
    <n v="65.5"/>
    <x v="1"/>
    <n v="30"/>
    <n v="30"/>
    <n v="45.801526717557252"/>
  </r>
  <r>
    <x v="246"/>
    <x v="4"/>
    <n v="5"/>
    <n v="141754"/>
    <x v="2"/>
    <n v="2"/>
    <n v="10"/>
    <n v="11.04"/>
    <n v="22.08"/>
    <x v="4"/>
    <n v="6.0399999999999991"/>
    <n v="12.079999999999998"/>
    <n v="54.710144927536234"/>
  </r>
  <r>
    <x v="247"/>
    <x v="22"/>
    <n v="12.5"/>
    <n v="141754"/>
    <x v="2"/>
    <n v="1"/>
    <n v="12.5"/>
    <n v="29.44"/>
    <n v="29.44"/>
    <x v="4"/>
    <n v="16.940000000000001"/>
    <n v="16.940000000000001"/>
    <n v="57.540760869565219"/>
  </r>
  <r>
    <x v="248"/>
    <x v="2"/>
    <n v="340"/>
    <n v="141755"/>
    <x v="0"/>
    <n v="1"/>
    <n v="340"/>
    <n v="1387.2"/>
    <n v="1387.2"/>
    <x v="0"/>
    <n v="1047.2"/>
    <n v="1047.2"/>
    <n v="75.490196078431367"/>
  </r>
  <r>
    <x v="129"/>
    <x v="11"/>
    <n v="32"/>
    <n v="141756"/>
    <x v="3"/>
    <n v="1"/>
    <n v="32"/>
    <n v="135.4"/>
    <n v="135.4"/>
    <x v="0"/>
    <n v="103.4"/>
    <n v="103.4"/>
    <n v="76.366322008862625"/>
  </r>
  <r>
    <x v="137"/>
    <x v="11"/>
    <n v="49"/>
    <n v="141756"/>
    <x v="3"/>
    <n v="1"/>
    <n v="49"/>
    <n v="177.4"/>
    <n v="177.4"/>
    <x v="0"/>
    <n v="128.4"/>
    <n v="128.4"/>
    <n v="72.37880496054116"/>
  </r>
  <r>
    <x v="249"/>
    <x v="20"/>
    <n v="155"/>
    <n v="141757"/>
    <x v="0"/>
    <n v="2"/>
    <n v="310"/>
    <n v="514.25"/>
    <n v="1028.5"/>
    <x v="3"/>
    <n v="359.25"/>
    <n v="718.5"/>
    <n v="69.859017987360232"/>
  </r>
  <r>
    <x v="120"/>
    <x v="0"/>
    <n v="267"/>
    <n v="141757"/>
    <x v="0"/>
    <n v="2"/>
    <n v="534"/>
    <n v="1273.5"/>
    <n v="2547"/>
    <x v="3"/>
    <n v="1006.5"/>
    <n v="2013"/>
    <n v="79.034157832744398"/>
  </r>
  <r>
    <x v="166"/>
    <x v="26"/>
    <n v="190"/>
    <n v="141757"/>
    <x v="0"/>
    <n v="1"/>
    <n v="190"/>
    <n v="1408.5"/>
    <n v="1408.5"/>
    <x v="3"/>
    <n v="1218.5"/>
    <n v="1218.5"/>
    <n v="86.510472133475318"/>
  </r>
  <r>
    <x v="250"/>
    <x v="22"/>
    <n v="35"/>
    <n v="141758"/>
    <x v="1"/>
    <n v="1"/>
    <n v="35"/>
    <n v="62.56"/>
    <n v="62.56"/>
    <x v="2"/>
    <n v="27.560000000000002"/>
    <n v="27.560000000000002"/>
    <n v="44.053708439897697"/>
  </r>
  <r>
    <x v="170"/>
    <x v="22"/>
    <n v="8.25"/>
    <n v="141759"/>
    <x v="1"/>
    <n v="1"/>
    <n v="8.25"/>
    <n v="14.72"/>
    <n v="14.72"/>
    <x v="1"/>
    <n v="6.4700000000000006"/>
    <n v="6.4700000000000006"/>
    <n v="43.953804347826093"/>
  </r>
  <r>
    <x v="222"/>
    <x v="17"/>
    <n v="50"/>
    <n v="141760"/>
    <x v="2"/>
    <n v="1"/>
    <n v="50"/>
    <n v="165.6"/>
    <n v="165.6"/>
    <x v="4"/>
    <n v="115.6"/>
    <n v="115.6"/>
    <n v="69.806763285024147"/>
  </r>
  <r>
    <x v="23"/>
    <x v="17"/>
    <n v="50"/>
    <n v="141761"/>
    <x v="0"/>
    <n v="1"/>
    <n v="50"/>
    <n v="191.25"/>
    <n v="191.25"/>
    <x v="0"/>
    <n v="141.25"/>
    <n v="141.25"/>
    <n v="73.856209150326805"/>
  </r>
  <r>
    <x v="74"/>
    <x v="17"/>
    <n v="70"/>
    <n v="141762"/>
    <x v="0"/>
    <n v="2"/>
    <n v="140"/>
    <n v="267.75"/>
    <n v="535.5"/>
    <x v="0"/>
    <n v="197.75"/>
    <n v="395.5"/>
    <n v="73.856209150326805"/>
  </r>
  <r>
    <x v="251"/>
    <x v="1"/>
    <n v="26.98"/>
    <n v="141763"/>
    <x v="0"/>
    <n v="1"/>
    <n v="26.980000000000004"/>
    <n v="106.25"/>
    <n v="106.25"/>
    <x v="0"/>
    <n v="79.27"/>
    <n v="79.27"/>
    <n v="74.6070588235294"/>
  </r>
  <r>
    <x v="63"/>
    <x v="2"/>
    <n v="245"/>
    <n v="141764"/>
    <x v="0"/>
    <n v="1"/>
    <n v="245"/>
    <n v="1024.25"/>
    <n v="1024.25"/>
    <x v="0"/>
    <n v="779.25"/>
    <n v="779.25"/>
    <n v="76.080058579448377"/>
  </r>
  <r>
    <x v="252"/>
    <x v="2"/>
    <n v="128"/>
    <n v="141765"/>
    <x v="1"/>
    <n v="1"/>
    <n v="128"/>
    <n v="254"/>
    <n v="254"/>
    <x v="2"/>
    <n v="126"/>
    <n v="126"/>
    <n v="49.606299212598429"/>
  </r>
  <r>
    <x v="5"/>
    <x v="5"/>
    <n v="99"/>
    <n v="141766"/>
    <x v="0"/>
    <n v="2"/>
    <n v="198"/>
    <n v="378.25"/>
    <n v="756.5"/>
    <x v="0"/>
    <n v="279.25"/>
    <n v="558.5"/>
    <n v="73.826834104428286"/>
  </r>
  <r>
    <x v="100"/>
    <x v="13"/>
    <n v="110"/>
    <n v="141767"/>
    <x v="0"/>
    <n v="1"/>
    <n v="110"/>
    <n v="420.75"/>
    <n v="420.75"/>
    <x v="1"/>
    <n v="310.75"/>
    <n v="310.75"/>
    <n v="73.856209150326805"/>
  </r>
  <r>
    <x v="192"/>
    <x v="17"/>
    <n v="48"/>
    <n v="141768"/>
    <x v="2"/>
    <n v="2"/>
    <n v="96"/>
    <n v="158.24"/>
    <n v="316.48"/>
    <x v="5"/>
    <n v="110.24000000000001"/>
    <n v="220.48000000000002"/>
    <n v="69.666329625884742"/>
  </r>
  <r>
    <x v="253"/>
    <x v="4"/>
    <n v="725"/>
    <n v="141768"/>
    <x v="2"/>
    <n v="1"/>
    <n v="725"/>
    <n v="1603.74"/>
    <n v="1603.74"/>
    <x v="5"/>
    <n v="878.74"/>
    <n v="878.74"/>
    <n v="54.793170962874285"/>
  </r>
  <r>
    <x v="125"/>
    <x v="4"/>
    <n v="34.5"/>
    <n v="141769"/>
    <x v="2"/>
    <n v="1"/>
    <n v="34.5"/>
    <n v="97.15"/>
    <n v="97.15"/>
    <x v="2"/>
    <n v="62.650000000000006"/>
    <n v="62.650000000000006"/>
    <n v="64.487905301080801"/>
  </r>
  <r>
    <x v="30"/>
    <x v="11"/>
    <n v="0"/>
    <n v="141770"/>
    <x v="3"/>
    <n v="1"/>
    <n v="0"/>
    <n v="0"/>
    <n v="0"/>
    <x v="0"/>
    <n v="0"/>
    <n v="0"/>
    <e v="#DIV/0!"/>
  </r>
  <r>
    <x v="126"/>
    <x v="21"/>
    <n v="657"/>
    <n v="141771"/>
    <x v="2"/>
    <n v="1"/>
    <n v="657"/>
    <n v="2226.4"/>
    <n v="2226.4"/>
    <x v="5"/>
    <n v="1569.4"/>
    <n v="1569.4"/>
    <n v="70.490477901545106"/>
  </r>
  <r>
    <x v="152"/>
    <x v="10"/>
    <n v="259"/>
    <n v="141772"/>
    <x v="2"/>
    <n v="2"/>
    <n v="518"/>
    <n v="864.8"/>
    <n v="1729.6"/>
    <x v="1"/>
    <n v="605.79999999999995"/>
    <n v="1211.5999999999999"/>
    <n v="70.05087881591119"/>
  </r>
  <r>
    <x v="35"/>
    <x v="4"/>
    <n v="50"/>
    <n v="141772"/>
    <x v="2"/>
    <n v="1"/>
    <n v="50"/>
    <n v="172.96"/>
    <n v="172.96"/>
    <x v="1"/>
    <n v="122.96000000000001"/>
    <n v="122.96000000000001"/>
    <n v="71.091581868640148"/>
  </r>
  <r>
    <x v="116"/>
    <x v="0"/>
    <n v="292"/>
    <n v="141773"/>
    <x v="0"/>
    <n v="1"/>
    <n v="292"/>
    <n v="1120.5"/>
    <n v="1120.5"/>
    <x v="3"/>
    <n v="828.5"/>
    <n v="828.5"/>
    <n v="73.940205265506478"/>
  </r>
  <r>
    <x v="78"/>
    <x v="17"/>
    <n v="41"/>
    <n v="141774"/>
    <x v="4"/>
    <n v="1"/>
    <n v="41"/>
    <n v="166.5"/>
    <n v="166.5"/>
    <x v="6"/>
    <n v="125.5"/>
    <n v="125.5"/>
    <n v="75.37537537537537"/>
  </r>
  <r>
    <x v="236"/>
    <x v="5"/>
    <n v="120"/>
    <n v="141775"/>
    <x v="0"/>
    <n v="2"/>
    <n v="240"/>
    <n v="514.25"/>
    <n v="1028.5"/>
    <x v="0"/>
    <n v="394.25"/>
    <n v="788.5"/>
    <n v="76.665046183762769"/>
  </r>
  <r>
    <x v="254"/>
    <x v="21"/>
    <n v="436"/>
    <n v="141776"/>
    <x v="2"/>
    <n v="1"/>
    <n v="436"/>
    <n v="1608.16"/>
    <n v="1608.16"/>
    <x v="5"/>
    <n v="1172.1600000000001"/>
    <n v="1172.1600000000001"/>
    <n v="72.888269823898128"/>
  </r>
  <r>
    <x v="35"/>
    <x v="4"/>
    <n v="50"/>
    <n v="141776"/>
    <x v="2"/>
    <n v="1"/>
    <n v="50"/>
    <n v="160.82"/>
    <n v="160.82"/>
    <x v="5"/>
    <n v="110.82"/>
    <n v="110.82"/>
    <n v="68.909339634373836"/>
  </r>
  <r>
    <x v="255"/>
    <x v="27"/>
    <n v="588"/>
    <n v="141777"/>
    <x v="1"/>
    <n v="1"/>
    <n v="588"/>
    <n v="905.5"/>
    <n v="905.5"/>
    <x v="1"/>
    <n v="317.5"/>
    <n v="317.5"/>
    <n v="35.063500828271671"/>
  </r>
  <r>
    <x v="256"/>
    <x v="2"/>
    <n v="229"/>
    <n v="141778"/>
    <x v="0"/>
    <n v="1"/>
    <n v="229"/>
    <n v="879.75"/>
    <n v="879.75"/>
    <x v="3"/>
    <n v="650.75"/>
    <n v="650.75"/>
    <n v="73.969877806194944"/>
  </r>
  <r>
    <x v="66"/>
    <x v="17"/>
    <n v="60"/>
    <n v="141779"/>
    <x v="1"/>
    <n v="1"/>
    <n v="60"/>
    <n v="202.4"/>
    <n v="202.4"/>
    <x v="1"/>
    <n v="142.4"/>
    <n v="142.4"/>
    <n v="70.355731225296452"/>
  </r>
  <r>
    <x v="257"/>
    <x v="9"/>
    <n v="950"/>
    <n v="141780"/>
    <x v="1"/>
    <n v="1"/>
    <n v="950"/>
    <n v="724.96"/>
    <n v="724.96"/>
    <x v="5"/>
    <n v="-225.03999999999996"/>
    <n v="-225.03999999999996"/>
    <n v="-31.041712646214958"/>
  </r>
  <r>
    <x v="257"/>
    <x v="9"/>
    <n v="950"/>
    <n v="141781"/>
    <x v="1"/>
    <n v="1"/>
    <n v="950"/>
    <n v="2273.31"/>
    <n v="2273.31"/>
    <x v="1"/>
    <n v="1323.31"/>
    <n v="1323.31"/>
    <n v="58.210714772732274"/>
  </r>
  <r>
    <x v="53"/>
    <x v="3"/>
    <n v="69"/>
    <n v="141781"/>
    <x v="1"/>
    <n v="2"/>
    <n v="138"/>
    <n v="152.35"/>
    <n v="304.7"/>
    <x v="1"/>
    <n v="83.35"/>
    <n v="166.7"/>
    <n v="54.709550377420413"/>
  </r>
  <r>
    <x v="258"/>
    <x v="3"/>
    <n v="42"/>
    <n v="141781"/>
    <x v="1"/>
    <n v="1"/>
    <n v="42"/>
    <n v="114.08"/>
    <n v="114.08"/>
    <x v="1"/>
    <n v="72.08"/>
    <n v="72.08"/>
    <n v="63.18373071528751"/>
  </r>
  <r>
    <x v="95"/>
    <x v="0"/>
    <n v="202"/>
    <n v="141781"/>
    <x v="1"/>
    <n v="1"/>
    <n v="202"/>
    <n v="490.17"/>
    <n v="490.17"/>
    <x v="1"/>
    <n v="288.17"/>
    <n v="288.17"/>
    <n v="58.789807617765263"/>
  </r>
  <r>
    <x v="237"/>
    <x v="11"/>
    <n v="75"/>
    <n v="141781"/>
    <x v="1"/>
    <n v="1"/>
    <n v="75"/>
    <n v="181.05"/>
    <n v="181.05"/>
    <x v="1"/>
    <n v="106.05000000000001"/>
    <n v="106.05000000000001"/>
    <n v="58.574979287489647"/>
  </r>
  <r>
    <x v="206"/>
    <x v="17"/>
    <n v="56"/>
    <n v="141781"/>
    <x v="1"/>
    <n v="4"/>
    <n v="224"/>
    <n v="187.68"/>
    <n v="750.72"/>
    <x v="1"/>
    <n v="131.68"/>
    <n v="526.72"/>
    <n v="70.161977834612117"/>
  </r>
  <r>
    <x v="53"/>
    <x v="3"/>
    <n v="69"/>
    <n v="141781"/>
    <x v="1"/>
    <n v="2"/>
    <n v="138"/>
    <n v="152.35"/>
    <n v="304.7"/>
    <x v="1"/>
    <n v="83.35"/>
    <n v="166.7"/>
    <n v="54.709550377420413"/>
  </r>
  <r>
    <x v="259"/>
    <x v="5"/>
    <n v="282"/>
    <n v="141781"/>
    <x v="1"/>
    <n v="1"/>
    <n v="282"/>
    <n v="548.32000000000005"/>
    <n v="548.32000000000005"/>
    <x v="1"/>
    <n v="266.32000000000005"/>
    <n v="266.32000000000005"/>
    <n v="48.5701779982492"/>
  </r>
  <r>
    <x v="259"/>
    <x v="5"/>
    <n v="282"/>
    <n v="141781"/>
    <x v="1"/>
    <n v="2"/>
    <n v="564"/>
    <n v="732.32"/>
    <n v="1464.64"/>
    <x v="1"/>
    <n v="450.32000000000005"/>
    <n v="900.6400000000001"/>
    <n v="61.492243827834827"/>
  </r>
  <r>
    <x v="68"/>
    <x v="3"/>
    <n v="50"/>
    <n v="141781"/>
    <x v="1"/>
    <n v="1"/>
    <n v="50"/>
    <n v="255"/>
    <n v="255"/>
    <x v="1"/>
    <n v="205"/>
    <n v="205"/>
    <n v="80.392156862745097"/>
  </r>
  <r>
    <x v="25"/>
    <x v="4"/>
    <n v="1"/>
    <n v="141782"/>
    <x v="1"/>
    <n v="1"/>
    <n v="1"/>
    <n v="100"/>
    <n v="100"/>
    <x v="2"/>
    <n v="99"/>
    <n v="99"/>
    <n v="99"/>
  </r>
  <r>
    <x v="260"/>
    <x v="3"/>
    <n v="35"/>
    <n v="141783"/>
    <x v="1"/>
    <n v="1"/>
    <n v="35"/>
    <n v="116.28"/>
    <n v="116.28"/>
    <x v="1"/>
    <n v="81.28"/>
    <n v="81.28"/>
    <n v="69.900240798073625"/>
  </r>
  <r>
    <x v="261"/>
    <x v="21"/>
    <n v="515"/>
    <n v="141784"/>
    <x v="1"/>
    <n v="1"/>
    <n v="515"/>
    <n v="1652"/>
    <n v="1652"/>
    <x v="5"/>
    <n v="1137"/>
    <n v="1137"/>
    <n v="68.825665859564168"/>
  </r>
  <r>
    <x v="145"/>
    <x v="21"/>
    <n v="591"/>
    <n v="141784"/>
    <x v="1"/>
    <n v="1"/>
    <n v="591"/>
    <n v="1892"/>
    <n v="1892"/>
    <x v="5"/>
    <n v="1301"/>
    <n v="1301"/>
    <n v="68.763213530655392"/>
  </r>
  <r>
    <x v="106"/>
    <x v="26"/>
    <n v="124"/>
    <n v="141785"/>
    <x v="0"/>
    <n v="1"/>
    <n v="124"/>
    <n v="616.5"/>
    <n v="616.5"/>
    <x v="0"/>
    <n v="492.5"/>
    <n v="492.5"/>
    <n v="79.886455798864546"/>
  </r>
  <r>
    <x v="105"/>
    <x v="0"/>
    <n v="267"/>
    <n v="141785"/>
    <x v="0"/>
    <n v="1"/>
    <n v="267"/>
    <n v="1273.5"/>
    <n v="1273.5"/>
    <x v="0"/>
    <n v="1006.5"/>
    <n v="1006.5"/>
    <n v="79.034157832744398"/>
  </r>
  <r>
    <x v="38"/>
    <x v="17"/>
    <n v="47"/>
    <n v="141786"/>
    <x v="0"/>
    <n v="2"/>
    <n v="94"/>
    <n v="182.75"/>
    <n v="365.5"/>
    <x v="0"/>
    <n v="135.75"/>
    <n v="271.5"/>
    <n v="74.281805745554024"/>
  </r>
  <r>
    <x v="23"/>
    <x v="17"/>
    <n v="50"/>
    <n v="141787"/>
    <x v="4"/>
    <n v="1"/>
    <n v="50"/>
    <n v="202.5"/>
    <n v="202.5"/>
    <x v="6"/>
    <n v="152.5"/>
    <n v="152.5"/>
    <n v="75.308641975308646"/>
  </r>
  <r>
    <x v="262"/>
    <x v="5"/>
    <n v="75"/>
    <n v="141788"/>
    <x v="1"/>
    <n v="2"/>
    <n v="150"/>
    <n v="268.64"/>
    <n v="537.28"/>
    <x v="1"/>
    <n v="193.64"/>
    <n v="387.28"/>
    <n v="72.081596188207271"/>
  </r>
  <r>
    <x v="129"/>
    <x v="11"/>
    <n v="32"/>
    <n v="141789"/>
    <x v="4"/>
    <n v="2"/>
    <n v="64"/>
    <n v="157.5"/>
    <n v="315"/>
    <x v="6"/>
    <n v="125.5"/>
    <n v="251"/>
    <n v="79.682539682539684"/>
  </r>
  <r>
    <x v="38"/>
    <x v="17"/>
    <n v="47"/>
    <n v="141790"/>
    <x v="3"/>
    <n v="2"/>
    <n v="94"/>
    <n v="183"/>
    <n v="366"/>
    <x v="0"/>
    <n v="136"/>
    <n v="272"/>
    <n v="74.316939890710387"/>
  </r>
  <r>
    <x v="181"/>
    <x v="5"/>
    <n v="153"/>
    <n v="141791"/>
    <x v="1"/>
    <n v="1"/>
    <n v="153"/>
    <n v="504.16"/>
    <n v="504.16"/>
    <x v="1"/>
    <n v="351.16"/>
    <n v="351.16"/>
    <n v="69.652491272611869"/>
  </r>
  <r>
    <x v="75"/>
    <x v="10"/>
    <n v="208"/>
    <n v="141791"/>
    <x v="1"/>
    <n v="1"/>
    <n v="208"/>
    <n v="688.16"/>
    <n v="688.16"/>
    <x v="1"/>
    <n v="480.15999999999997"/>
    <n v="480.15999999999997"/>
    <n v="69.774471053243431"/>
  </r>
  <r>
    <x v="243"/>
    <x v="13"/>
    <n v="150"/>
    <n v="141791"/>
    <x v="1"/>
    <n v="1"/>
    <n v="150"/>
    <n v="496.8"/>
    <n v="496.8"/>
    <x v="1"/>
    <n v="346.8"/>
    <n v="346.8"/>
    <n v="69.806763285024147"/>
  </r>
  <r>
    <x v="263"/>
    <x v="0"/>
    <n v="723"/>
    <n v="141791"/>
    <x v="1"/>
    <n v="1"/>
    <n v="723"/>
    <n v="2719.52"/>
    <n v="2719.52"/>
    <x v="1"/>
    <n v="1996.52"/>
    <n v="1996.52"/>
    <n v="73.414426075189738"/>
  </r>
  <r>
    <x v="177"/>
    <x v="29"/>
    <n v="65"/>
    <n v="141791"/>
    <x v="1"/>
    <n v="1"/>
    <n v="65"/>
    <n v="261.27999999999997"/>
    <n v="261.27999999999997"/>
    <x v="1"/>
    <n v="196.27999999999997"/>
    <n v="196.27999999999997"/>
    <n v="75.122473974280467"/>
  </r>
  <r>
    <x v="264"/>
    <x v="22"/>
    <n v="17"/>
    <n v="141791"/>
    <x v="1"/>
    <n v="1"/>
    <n v="17"/>
    <n v="31.64"/>
    <n v="31.64"/>
    <x v="1"/>
    <n v="14.64"/>
    <n v="14.64"/>
    <n v="46.27054361567636"/>
  </r>
  <r>
    <x v="265"/>
    <x v="26"/>
    <n v="227"/>
    <n v="141791"/>
    <x v="1"/>
    <n v="1"/>
    <n v="227"/>
    <n v="754.4"/>
    <n v="754.4"/>
    <x v="1"/>
    <n v="527.4"/>
    <n v="527.4"/>
    <n v="69.909862142099684"/>
  </r>
  <r>
    <x v="266"/>
    <x v="26"/>
    <n v="213"/>
    <n v="141791"/>
    <x v="1"/>
    <n v="2"/>
    <n v="426"/>
    <n v="842.72"/>
    <n v="1685.44"/>
    <x v="1"/>
    <n v="629.72"/>
    <n v="1259.44"/>
    <n v="74.724700968293149"/>
  </r>
  <r>
    <x v="152"/>
    <x v="10"/>
    <n v="259"/>
    <n v="141791"/>
    <x v="1"/>
    <n v="1"/>
    <n v="259"/>
    <n v="864.8"/>
    <n v="864.8"/>
    <x v="1"/>
    <n v="605.79999999999995"/>
    <n v="605.79999999999995"/>
    <n v="70.05087881591119"/>
  </r>
  <r>
    <x v="267"/>
    <x v="26"/>
    <n v="248"/>
    <n v="141791"/>
    <x v="1"/>
    <n v="1"/>
    <n v="248"/>
    <n v="1048.8"/>
    <n v="1048.8"/>
    <x v="1"/>
    <n v="800.8"/>
    <n v="800.8"/>
    <n v="76.353928299008388"/>
  </r>
  <r>
    <x v="120"/>
    <x v="0"/>
    <n v="267"/>
    <n v="141791"/>
    <x v="1"/>
    <n v="1"/>
    <n v="267"/>
    <n v="1041.44"/>
    <n v="1041.44"/>
    <x v="1"/>
    <n v="774.44"/>
    <n v="774.44"/>
    <n v="74.362421262866789"/>
  </r>
  <r>
    <x v="268"/>
    <x v="22"/>
    <n v="9.5"/>
    <n v="141791"/>
    <x v="1"/>
    <n v="1"/>
    <n v="9.5"/>
    <n v="27.96"/>
    <n v="27.96"/>
    <x v="1"/>
    <n v="18.46"/>
    <n v="18.46"/>
    <n v="66.022889842632338"/>
  </r>
  <r>
    <x v="269"/>
    <x v="24"/>
    <n v="449"/>
    <n v="141791"/>
    <x v="1"/>
    <n v="1"/>
    <n v="449"/>
    <n v="828"/>
    <n v="828"/>
    <x v="1"/>
    <n v="379"/>
    <n v="379"/>
    <n v="45.772946859903378"/>
  </r>
  <r>
    <x v="270"/>
    <x v="24"/>
    <n v="139"/>
    <n v="141791"/>
    <x v="1"/>
    <n v="1"/>
    <n v="139"/>
    <n v="253.92"/>
    <n v="253.92"/>
    <x v="1"/>
    <n v="114.91999999999999"/>
    <n v="114.91999999999999"/>
    <n v="45.258349086326398"/>
  </r>
  <r>
    <x v="271"/>
    <x v="24"/>
    <n v="139"/>
    <n v="141791"/>
    <x v="1"/>
    <n v="1"/>
    <n v="139"/>
    <n v="253.92"/>
    <n v="253.92"/>
    <x v="1"/>
    <n v="114.91999999999999"/>
    <n v="114.91999999999999"/>
    <n v="45.258349086326398"/>
  </r>
  <r>
    <x v="272"/>
    <x v="1"/>
    <n v="149"/>
    <n v="141792"/>
    <x v="1"/>
    <n v="1"/>
    <n v="149"/>
    <n v="328.99"/>
    <n v="328.99"/>
    <x v="1"/>
    <n v="179.99"/>
    <n v="179.99"/>
    <n v="54.709869600899729"/>
  </r>
  <r>
    <x v="129"/>
    <x v="11"/>
    <n v="32"/>
    <n v="141793"/>
    <x v="2"/>
    <n v="2"/>
    <n v="64"/>
    <n v="128.80000000000001"/>
    <n v="257.60000000000002"/>
    <x v="4"/>
    <n v="96.800000000000011"/>
    <n v="193.60000000000002"/>
    <n v="75.155279503105589"/>
  </r>
  <r>
    <x v="60"/>
    <x v="17"/>
    <n v="56"/>
    <n v="141794"/>
    <x v="0"/>
    <n v="2"/>
    <n v="112"/>
    <n v="216.75"/>
    <n v="433.5"/>
    <x v="0"/>
    <n v="160.75"/>
    <n v="321.5"/>
    <n v="74.16378316032295"/>
  </r>
  <r>
    <x v="273"/>
    <x v="0"/>
    <n v="876"/>
    <n v="141795"/>
    <x v="0"/>
    <n v="1"/>
    <n v="876"/>
    <n v="2100"/>
    <n v="2100"/>
    <x v="0"/>
    <n v="1224"/>
    <n v="1224"/>
    <n v="58.285714285714285"/>
  </r>
  <r>
    <x v="23"/>
    <x v="17"/>
    <n v="50"/>
    <n v="141796"/>
    <x v="0"/>
    <n v="3"/>
    <n v="150"/>
    <n v="191.25"/>
    <n v="573.75"/>
    <x v="0"/>
    <n v="141.25"/>
    <n v="423.75"/>
    <n v="73.856209150326805"/>
  </r>
  <r>
    <x v="274"/>
    <x v="23"/>
    <n v="84"/>
    <n v="141797"/>
    <x v="0"/>
    <n v="1"/>
    <n v="84"/>
    <n v="361.25"/>
    <n v="361.25"/>
    <x v="0"/>
    <n v="277.25"/>
    <n v="277.25"/>
    <n v="76.747404844290656"/>
  </r>
  <r>
    <x v="275"/>
    <x v="1"/>
    <n v="129"/>
    <n v="141798"/>
    <x v="0"/>
    <n v="1"/>
    <n v="129"/>
    <n v="280.58"/>
    <n v="280.58"/>
    <x v="0"/>
    <n v="151.57999999999998"/>
    <n v="151.57999999999998"/>
    <n v="54.023807826644813"/>
  </r>
  <r>
    <x v="54"/>
    <x v="15"/>
    <n v="467"/>
    <n v="141799"/>
    <x v="2"/>
    <n v="1"/>
    <n v="467"/>
    <n v="1549.28"/>
    <n v="1549.28"/>
    <x v="1"/>
    <n v="1082.28"/>
    <n v="1082.28"/>
    <n v="69.85696581637923"/>
  </r>
  <r>
    <x v="23"/>
    <x v="17"/>
    <n v="50"/>
    <n v="141800"/>
    <x v="0"/>
    <n v="3"/>
    <n v="150"/>
    <n v="191.25"/>
    <n v="573.75"/>
    <x v="1"/>
    <n v="141.25"/>
    <n v="423.75"/>
    <n v="73.856209150326805"/>
  </r>
  <r>
    <x v="213"/>
    <x v="17"/>
    <n v="70"/>
    <n v="141801"/>
    <x v="0"/>
    <n v="2"/>
    <n v="140"/>
    <n v="267.75"/>
    <n v="535.5"/>
    <x v="0"/>
    <n v="197.75"/>
    <n v="395.5"/>
    <n v="73.856209150326805"/>
  </r>
  <r>
    <x v="221"/>
    <x v="10"/>
    <n v="309"/>
    <n v="141802"/>
    <x v="2"/>
    <n v="1"/>
    <n v="309"/>
    <n v="1137.1199999999999"/>
    <n v="1137.1199999999999"/>
    <x v="5"/>
    <n v="828.11999999999989"/>
    <n v="828.11999999999989"/>
    <n v="72.826086956521735"/>
  </r>
  <r>
    <x v="35"/>
    <x v="4"/>
    <n v="50"/>
    <n v="141802"/>
    <x v="2"/>
    <n v="1"/>
    <n v="50"/>
    <n v="120"/>
    <n v="120"/>
    <x v="5"/>
    <n v="70"/>
    <n v="70"/>
    <n v="58.333333333333336"/>
  </r>
  <r>
    <x v="276"/>
    <x v="8"/>
    <n v="100"/>
    <n v="141803"/>
    <x v="2"/>
    <n v="1"/>
    <n v="100"/>
    <n v="371.68"/>
    <n v="371.68"/>
    <x v="1"/>
    <n v="271.68"/>
    <n v="271.68"/>
    <n v="73.095135600516571"/>
  </r>
  <r>
    <x v="277"/>
    <x v="4"/>
    <n v="327"/>
    <n v="141803"/>
    <x v="2"/>
    <n v="1"/>
    <n v="327"/>
    <n v="1144.48"/>
    <n v="1144.48"/>
    <x v="5"/>
    <n v="817.48"/>
    <n v="817.48"/>
    <n v="71.428072137564655"/>
  </r>
  <r>
    <x v="23"/>
    <x v="17"/>
    <n v="50"/>
    <n v="141804"/>
    <x v="0"/>
    <n v="1"/>
    <n v="50"/>
    <n v="191.25"/>
    <n v="191.25"/>
    <x v="0"/>
    <n v="141.25"/>
    <n v="141.25"/>
    <n v="73.856209150326805"/>
  </r>
  <r>
    <x v="23"/>
    <x v="17"/>
    <n v="50"/>
    <n v="141805"/>
    <x v="2"/>
    <n v="3"/>
    <n v="150.00000000000006"/>
    <n v="165.6"/>
    <n v="496.8"/>
    <x v="2"/>
    <n v="115.6"/>
    <n v="346.79999999999995"/>
    <n v="69.806763285024147"/>
  </r>
  <r>
    <x v="278"/>
    <x v="4"/>
    <n v="169"/>
    <n v="141806"/>
    <x v="1"/>
    <n v="1"/>
    <n v="169"/>
    <n v="308.69"/>
    <n v="308.69"/>
    <x v="2"/>
    <n v="139.69"/>
    <n v="139.69"/>
    <n v="45.252518708089021"/>
  </r>
  <r>
    <x v="279"/>
    <x v="24"/>
    <n v="359"/>
    <n v="141807"/>
    <x v="1"/>
    <n v="1"/>
    <n v="359"/>
    <n v="658.72"/>
    <n v="658.72"/>
    <x v="1"/>
    <n v="299.72000000000003"/>
    <n v="299.72000000000003"/>
    <n v="45.500364342968183"/>
  </r>
  <r>
    <x v="280"/>
    <x v="3"/>
    <n v="37"/>
    <n v="141808"/>
    <x v="1"/>
    <n v="3"/>
    <n v="111"/>
    <n v="121.44"/>
    <n v="364.32"/>
    <x v="2"/>
    <n v="84.44"/>
    <n v="253.32"/>
    <n v="69.532279314888015"/>
  </r>
  <r>
    <x v="281"/>
    <x v="4"/>
    <n v="35"/>
    <n v="141808"/>
    <x v="1"/>
    <n v="2"/>
    <n v="70"/>
    <n v="77.28"/>
    <n v="154.56"/>
    <x v="2"/>
    <n v="42.28"/>
    <n v="84.56"/>
    <n v="54.710144927536234"/>
  </r>
  <r>
    <x v="282"/>
    <x v="12"/>
    <n v="173"/>
    <n v="141809"/>
    <x v="2"/>
    <n v="1"/>
    <n v="173"/>
    <n v="636.64"/>
    <n v="636.64"/>
    <x v="1"/>
    <n v="463.64"/>
    <n v="463.64"/>
    <n v="72.826086956521735"/>
  </r>
  <r>
    <x v="118"/>
    <x v="10"/>
    <n v="787"/>
    <n v="141809"/>
    <x v="2"/>
    <n v="1"/>
    <n v="787"/>
    <n v="2609.12"/>
    <n v="2609.12"/>
    <x v="5"/>
    <n v="1822.12"/>
    <n v="1822.12"/>
    <n v="69.836573250751215"/>
  </r>
  <r>
    <x v="69"/>
    <x v="2"/>
    <n v="0"/>
    <n v="141809"/>
    <x v="2"/>
    <n v="1"/>
    <n v="0"/>
    <n v="1151.8399999999999"/>
    <n v="1151.8399999999999"/>
    <x v="5"/>
    <n v="1151.8399999999999"/>
    <n v="1151.8399999999999"/>
    <n v="100"/>
  </r>
  <r>
    <x v="283"/>
    <x v="11"/>
    <n v="29"/>
    <n v="141809"/>
    <x v="2"/>
    <n v="6"/>
    <n v="174"/>
    <n v="121.44"/>
    <n v="728.64"/>
    <x v="5"/>
    <n v="92.44"/>
    <n v="554.64"/>
    <n v="76.119894598155469"/>
  </r>
  <r>
    <x v="284"/>
    <x v="30"/>
    <n v="312"/>
    <n v="141809"/>
    <x v="2"/>
    <n v="1"/>
    <n v="312"/>
    <n v="1034.08"/>
    <n v="1034.08"/>
    <x v="5"/>
    <n v="722.07999999999993"/>
    <n v="722.07999999999993"/>
    <n v="69.82825313321986"/>
  </r>
  <r>
    <x v="70"/>
    <x v="18"/>
    <n v="386"/>
    <n v="141809"/>
    <x v="2"/>
    <n v="1"/>
    <n v="386"/>
    <n v="1074.56"/>
    <n v="1074.56"/>
    <x v="5"/>
    <n v="688.56"/>
    <n v="688.56"/>
    <n v="64.078320428826686"/>
  </r>
  <r>
    <x v="285"/>
    <x v="3"/>
    <n v="16"/>
    <n v="141810"/>
    <x v="1"/>
    <n v="2"/>
    <n v="32"/>
    <n v="55.2"/>
    <n v="110.4"/>
    <x v="2"/>
    <n v="39.200000000000003"/>
    <n v="78.400000000000006"/>
    <n v="71.014492753623188"/>
  </r>
  <r>
    <x v="285"/>
    <x v="3"/>
    <n v="16"/>
    <n v="141811"/>
    <x v="1"/>
    <n v="1"/>
    <n v="16"/>
    <n v="55.2"/>
    <n v="55.2"/>
    <x v="2"/>
    <n v="39.200000000000003"/>
    <n v="39.200000000000003"/>
    <n v="71.014492753623188"/>
  </r>
  <r>
    <x v="215"/>
    <x v="7"/>
    <n v="1493"/>
    <n v="141812"/>
    <x v="4"/>
    <n v="1"/>
    <n v="1493"/>
    <n v="3247.28"/>
    <n v="3247.28"/>
    <x v="6"/>
    <n v="1754.2800000000002"/>
    <n v="1754.2800000000002"/>
    <n v="54.023059298859351"/>
  </r>
  <r>
    <x v="197"/>
    <x v="17"/>
    <n v="54"/>
    <n v="141813"/>
    <x v="1"/>
    <n v="2"/>
    <n v="108"/>
    <n v="180.32"/>
    <n v="360.64"/>
    <x v="5"/>
    <n v="126.32"/>
    <n v="252.64"/>
    <n v="70.053238686779068"/>
  </r>
  <r>
    <x v="120"/>
    <x v="0"/>
    <n v="267"/>
    <n v="141813"/>
    <x v="1"/>
    <n v="1"/>
    <n v="267"/>
    <n v="1041.44"/>
    <n v="1041.44"/>
    <x v="5"/>
    <n v="774.44"/>
    <n v="774.44"/>
    <n v="74.362421262866789"/>
  </r>
  <r>
    <x v="286"/>
    <x v="20"/>
    <n v="186"/>
    <n v="141813"/>
    <x v="1"/>
    <n v="1"/>
    <n v="186"/>
    <n v="450.43"/>
    <n v="450.43"/>
    <x v="5"/>
    <n v="264.43"/>
    <n v="264.43"/>
    <n v="58.706125258086715"/>
  </r>
  <r>
    <x v="287"/>
    <x v="20"/>
    <n v="208"/>
    <n v="141814"/>
    <x v="1"/>
    <n v="1"/>
    <n v="208"/>
    <n v="503.42"/>
    <n v="503.42"/>
    <x v="5"/>
    <n v="295.42"/>
    <n v="295.42"/>
    <n v="58.682610941162451"/>
  </r>
  <r>
    <x v="226"/>
    <x v="15"/>
    <n v="192"/>
    <n v="141814"/>
    <x v="1"/>
    <n v="1"/>
    <n v="192"/>
    <n v="636.64"/>
    <n v="636.64"/>
    <x v="5"/>
    <n v="444.64"/>
    <n v="444.64"/>
    <n v="69.841668760995219"/>
  </r>
  <r>
    <x v="119"/>
    <x v="0"/>
    <n v="642"/>
    <n v="141814"/>
    <x v="1"/>
    <n v="1"/>
    <n v="642"/>
    <n v="2653.28"/>
    <n v="2653.28"/>
    <x v="5"/>
    <n v="2011.2800000000002"/>
    <n v="2011.2800000000002"/>
    <n v="75.803533739371645"/>
  </r>
  <r>
    <x v="181"/>
    <x v="5"/>
    <n v="153"/>
    <n v="141815"/>
    <x v="2"/>
    <n v="1"/>
    <n v="153"/>
    <n v="504.16"/>
    <n v="504.16"/>
    <x v="1"/>
    <n v="351.16"/>
    <n v="351.16"/>
    <n v="69.652491272611869"/>
  </r>
  <r>
    <x v="53"/>
    <x v="3"/>
    <n v="69"/>
    <n v="141815"/>
    <x v="2"/>
    <n v="1"/>
    <n v="69"/>
    <n v="152.35"/>
    <n v="152.35"/>
    <x v="4"/>
    <n v="83.35"/>
    <n v="83.35"/>
    <n v="54.709550377420413"/>
  </r>
  <r>
    <x v="288"/>
    <x v="7"/>
    <n v="419"/>
    <n v="141816"/>
    <x v="1"/>
    <n v="1"/>
    <n v="419"/>
    <n v="925.15"/>
    <n v="925.15"/>
    <x v="1"/>
    <n v="506.15"/>
    <n v="506.15"/>
    <n v="54.710047019402253"/>
  </r>
  <r>
    <x v="35"/>
    <x v="4"/>
    <n v="50"/>
    <n v="141816"/>
    <x v="1"/>
    <n v="1"/>
    <n v="50"/>
    <n v="125"/>
    <n v="125"/>
    <x v="1"/>
    <n v="75"/>
    <n v="75"/>
    <n v="60"/>
  </r>
  <r>
    <x v="130"/>
    <x v="13"/>
    <n v="125"/>
    <n v="141817"/>
    <x v="0"/>
    <n v="1"/>
    <n v="125"/>
    <n v="531.25"/>
    <n v="531.25"/>
    <x v="0"/>
    <n v="406.25"/>
    <n v="406.25"/>
    <n v="76.470588235294116"/>
  </r>
  <r>
    <x v="289"/>
    <x v="13"/>
    <n v="86"/>
    <n v="141818"/>
    <x v="1"/>
    <n v="1"/>
    <n v="86"/>
    <n v="283.36"/>
    <n v="283.36"/>
    <x v="1"/>
    <n v="197.36"/>
    <n v="197.36"/>
    <n v="69.649915302089212"/>
  </r>
  <r>
    <x v="234"/>
    <x v="2"/>
    <n v="388"/>
    <n v="141819"/>
    <x v="2"/>
    <n v="1"/>
    <n v="388"/>
    <n v="1155.8900000000001"/>
    <n v="1155.8900000000001"/>
    <x v="5"/>
    <n v="767.8900000000001"/>
    <n v="767.8900000000001"/>
    <n v="66.432792047686206"/>
  </r>
  <r>
    <x v="290"/>
    <x v="10"/>
    <n v="620"/>
    <n v="141819"/>
    <x v="2"/>
    <n v="1"/>
    <n v="620"/>
    <n v="2057.12"/>
    <n v="2057.12"/>
    <x v="5"/>
    <n v="1437.12"/>
    <n v="1437.12"/>
    <n v="69.860776230847009"/>
  </r>
  <r>
    <x v="152"/>
    <x v="10"/>
    <n v="259"/>
    <n v="141820"/>
    <x v="2"/>
    <n v="1"/>
    <n v="259"/>
    <n v="864.8"/>
    <n v="864.8"/>
    <x v="1"/>
    <n v="605.79999999999995"/>
    <n v="605.79999999999995"/>
    <n v="70.05087881591119"/>
  </r>
  <r>
    <x v="75"/>
    <x v="10"/>
    <n v="208"/>
    <n v="141820"/>
    <x v="2"/>
    <n v="1"/>
    <n v="208"/>
    <n v="688.16"/>
    <n v="688.16"/>
    <x v="1"/>
    <n v="480.15999999999997"/>
    <n v="480.15999999999997"/>
    <n v="69.774471053243431"/>
  </r>
  <r>
    <x v="41"/>
    <x v="13"/>
    <n v="166"/>
    <n v="141820"/>
    <x v="2"/>
    <n v="1"/>
    <n v="166"/>
    <n v="570.4"/>
    <n v="570.4"/>
    <x v="1"/>
    <n v="404.4"/>
    <n v="404.4"/>
    <n v="70.897615708274898"/>
  </r>
  <r>
    <x v="291"/>
    <x v="15"/>
    <n v="187"/>
    <n v="141820"/>
    <x v="2"/>
    <n v="1"/>
    <n v="187"/>
    <n v="621.91999999999996"/>
    <n v="621.91999999999996"/>
    <x v="1"/>
    <n v="434.91999999999996"/>
    <n v="434.91999999999996"/>
    <n v="69.931824028813992"/>
  </r>
  <r>
    <x v="63"/>
    <x v="2"/>
    <n v="245"/>
    <n v="141820"/>
    <x v="2"/>
    <n v="1"/>
    <n v="245"/>
    <n v="886.88"/>
    <n v="886.88"/>
    <x v="1"/>
    <n v="641.88"/>
    <n v="641.88"/>
    <n v="72.375067652895538"/>
  </r>
  <r>
    <x v="292"/>
    <x v="1"/>
    <n v="63"/>
    <n v="141820"/>
    <x v="2"/>
    <n v="1"/>
    <n v="63"/>
    <n v="209.76"/>
    <n v="209.76"/>
    <x v="1"/>
    <n v="146.76"/>
    <n v="146.76"/>
    <n v="69.96567505720823"/>
  </r>
  <r>
    <x v="233"/>
    <x v="11"/>
    <n v="46.5"/>
    <n v="141820"/>
    <x v="2"/>
    <n v="4"/>
    <n v="186"/>
    <n v="150.88"/>
    <n v="603.52"/>
    <x v="1"/>
    <n v="104.38"/>
    <n v="417.52"/>
    <n v="69.180805938494174"/>
  </r>
  <r>
    <x v="41"/>
    <x v="13"/>
    <n v="166"/>
    <n v="141821"/>
    <x v="2"/>
    <n v="1"/>
    <n v="166"/>
    <n v="570.4"/>
    <n v="570.4"/>
    <x v="2"/>
    <n v="404.4"/>
    <n v="404.4"/>
    <n v="70.897615708274898"/>
  </r>
  <r>
    <x v="293"/>
    <x v="31"/>
    <n v="129"/>
    <n v="141822"/>
    <x v="1"/>
    <n v="1"/>
    <n v="129"/>
    <n v="514.46"/>
    <n v="514.46"/>
    <x v="1"/>
    <n v="385.46000000000004"/>
    <n v="385.46000000000004"/>
    <n v="74.925164249893101"/>
  </r>
  <r>
    <x v="294"/>
    <x v="13"/>
    <n v="180"/>
    <n v="141823"/>
    <x v="1"/>
    <n v="1"/>
    <n v="180"/>
    <n v="599.84"/>
    <n v="599.84"/>
    <x v="1"/>
    <n v="419.84000000000003"/>
    <n v="419.84000000000003"/>
    <n v="69.991997866097634"/>
  </r>
  <r>
    <x v="74"/>
    <x v="17"/>
    <n v="70"/>
    <n v="141824"/>
    <x v="1"/>
    <n v="3"/>
    <n v="210"/>
    <n v="231.84"/>
    <n v="695.52"/>
    <x v="4"/>
    <n v="161.84"/>
    <n v="485.52"/>
    <n v="69.806763285024147"/>
  </r>
  <r>
    <x v="126"/>
    <x v="21"/>
    <n v="657"/>
    <n v="141825"/>
    <x v="1"/>
    <n v="1"/>
    <n v="657"/>
    <n v="2226.4"/>
    <n v="2226.4"/>
    <x v="1"/>
    <n v="1569.4"/>
    <n v="1569.4"/>
    <n v="70.490477901545106"/>
  </r>
  <r>
    <x v="30"/>
    <x v="11"/>
    <n v="0"/>
    <n v="141826"/>
    <x v="0"/>
    <n v="2"/>
    <n v="0"/>
    <n v="191.25"/>
    <n v="382.5"/>
    <x v="0"/>
    <n v="191.25"/>
    <n v="382.5"/>
    <n v="100"/>
  </r>
  <r>
    <x v="23"/>
    <x v="17"/>
    <n v="50"/>
    <n v="141827"/>
    <x v="1"/>
    <n v="1"/>
    <n v="50"/>
    <n v="165.6"/>
    <n v="165.6"/>
    <x v="1"/>
    <n v="115.6"/>
    <n v="115.6"/>
    <n v="69.806763285024147"/>
  </r>
  <r>
    <x v="23"/>
    <x v="17"/>
    <n v="50"/>
    <n v="141827"/>
    <x v="1"/>
    <n v="1"/>
    <n v="50"/>
    <n v="165.6"/>
    <n v="165.6"/>
    <x v="1"/>
    <n v="115.6"/>
    <n v="115.6"/>
    <n v="69.806763285024147"/>
  </r>
  <r>
    <x v="86"/>
    <x v="18"/>
    <n v="323"/>
    <n v="141828"/>
    <x v="0"/>
    <n v="1"/>
    <n v="323"/>
    <n v="1236.75"/>
    <n v="1236.75"/>
    <x v="0"/>
    <n v="913.75"/>
    <n v="913.75"/>
    <n v="73.883161512027499"/>
  </r>
  <r>
    <x v="71"/>
    <x v="21"/>
    <n v="434"/>
    <n v="141829"/>
    <x v="1"/>
    <n v="1"/>
    <n v="434"/>
    <n v="1457.28"/>
    <n v="1457.28"/>
    <x v="5"/>
    <n v="1023.28"/>
    <n v="1023.28"/>
    <n v="70.218489240228365"/>
  </r>
  <r>
    <x v="242"/>
    <x v="13"/>
    <n v="38"/>
    <n v="141829"/>
    <x v="1"/>
    <n v="1"/>
    <n v="38"/>
    <n v="165.6"/>
    <n v="165.6"/>
    <x v="5"/>
    <n v="127.6"/>
    <n v="127.6"/>
    <n v="77.05314009661835"/>
  </r>
  <r>
    <x v="197"/>
    <x v="17"/>
    <n v="54"/>
    <n v="141829"/>
    <x v="1"/>
    <n v="2"/>
    <n v="108"/>
    <n v="180.32"/>
    <n v="360.64"/>
    <x v="5"/>
    <n v="126.32"/>
    <n v="252.64"/>
    <n v="70.053238686779068"/>
  </r>
  <r>
    <x v="102"/>
    <x v="1"/>
    <n v="49"/>
    <n v="141829"/>
    <x v="1"/>
    <n v="1"/>
    <n v="49"/>
    <n v="165.6"/>
    <n v="165.6"/>
    <x v="5"/>
    <n v="116.6"/>
    <n v="116.6"/>
    <n v="70.410628019323667"/>
  </r>
  <r>
    <x v="295"/>
    <x v="11"/>
    <n v="42.5"/>
    <n v="141830"/>
    <x v="1"/>
    <n v="4"/>
    <n v="170"/>
    <n v="154.56"/>
    <n v="618.24"/>
    <x v="1"/>
    <n v="112.06"/>
    <n v="448.24"/>
    <n v="72.502587991718428"/>
  </r>
  <r>
    <x v="296"/>
    <x v="2"/>
    <n v="395"/>
    <n v="141831"/>
    <x v="1"/>
    <n v="1"/>
    <n v="395"/>
    <n v="1306.4000000000001"/>
    <n v="1306.4000000000001"/>
    <x v="5"/>
    <n v="911.40000000000009"/>
    <n v="911.40000000000009"/>
    <n v="69.76423759951011"/>
  </r>
  <r>
    <x v="26"/>
    <x v="11"/>
    <n v="27.2"/>
    <n v="141831"/>
    <x v="1"/>
    <n v="4"/>
    <n v="108.80000000000001"/>
    <n v="99.36"/>
    <n v="397.44"/>
    <x v="5"/>
    <n v="72.16"/>
    <n v="288.64"/>
    <n v="72.624798711755233"/>
  </r>
  <r>
    <x v="228"/>
    <x v="17"/>
    <n v="47"/>
    <n v="141831"/>
    <x v="1"/>
    <n v="2"/>
    <n v="94"/>
    <n v="158.24"/>
    <n v="316.48"/>
    <x v="5"/>
    <n v="111.24000000000001"/>
    <n v="222.48000000000002"/>
    <n v="70.298281092012132"/>
  </r>
  <r>
    <x v="262"/>
    <x v="5"/>
    <n v="75"/>
    <n v="141831"/>
    <x v="1"/>
    <n v="2"/>
    <n v="150"/>
    <n v="268.64"/>
    <n v="537.28"/>
    <x v="5"/>
    <n v="193.64"/>
    <n v="387.28"/>
    <n v="72.081596188207271"/>
  </r>
  <r>
    <x v="226"/>
    <x v="15"/>
    <n v="192"/>
    <n v="141831"/>
    <x v="1"/>
    <n v="1"/>
    <n v="192"/>
    <n v="636.64"/>
    <n v="636.64"/>
    <x v="5"/>
    <n v="444.64"/>
    <n v="444.64"/>
    <n v="69.841668760995219"/>
  </r>
  <r>
    <x v="245"/>
    <x v="15"/>
    <n v="40"/>
    <n v="141831"/>
    <x v="1"/>
    <n v="1"/>
    <n v="40"/>
    <n v="136.16"/>
    <n v="136.16"/>
    <x v="5"/>
    <n v="96.16"/>
    <n v="96.16"/>
    <n v="70.622796709753231"/>
  </r>
  <r>
    <x v="100"/>
    <x v="13"/>
    <n v="110"/>
    <n v="141831"/>
    <x v="1"/>
    <n v="1"/>
    <n v="110"/>
    <n v="364.32"/>
    <n v="364.32"/>
    <x v="5"/>
    <n v="254.32"/>
    <n v="254.32"/>
    <n v="69.806763285024147"/>
  </r>
  <r>
    <x v="35"/>
    <x v="4"/>
    <n v="50"/>
    <n v="141831"/>
    <x v="1"/>
    <n v="1"/>
    <n v="50"/>
    <n v="284"/>
    <n v="284"/>
    <x v="5"/>
    <n v="234"/>
    <n v="234"/>
    <n v="82.394366197183103"/>
  </r>
  <r>
    <x v="297"/>
    <x v="16"/>
    <n v="165"/>
    <n v="141831"/>
    <x v="1"/>
    <n v="1"/>
    <n v="165"/>
    <n v="495"/>
    <n v="495"/>
    <x v="5"/>
    <n v="330"/>
    <n v="330"/>
    <n v="66.666666666666657"/>
  </r>
  <r>
    <x v="23"/>
    <x v="17"/>
    <n v="50"/>
    <n v="141832"/>
    <x v="1"/>
    <n v="3"/>
    <n v="149.99999999999997"/>
    <n v="132.27000000000001"/>
    <n v="396.81"/>
    <x v="1"/>
    <n v="82.27000000000001"/>
    <n v="246.81000000000003"/>
    <n v="62.198533303092162"/>
  </r>
  <r>
    <x v="64"/>
    <x v="13"/>
    <n v="79"/>
    <n v="141833"/>
    <x v="1"/>
    <n v="1"/>
    <n v="79"/>
    <n v="182.9"/>
    <n v="182.9"/>
    <x v="1"/>
    <n v="103.9"/>
    <n v="103.9"/>
    <n v="56.806998359759433"/>
  </r>
  <r>
    <x v="298"/>
    <x v="23"/>
    <n v="89"/>
    <n v="141834"/>
    <x v="0"/>
    <n v="1"/>
    <n v="89"/>
    <n v="378.25"/>
    <n v="378.25"/>
    <x v="0"/>
    <n v="289.25"/>
    <n v="289.25"/>
    <n v="76.470588235294116"/>
  </r>
  <r>
    <x v="118"/>
    <x v="10"/>
    <n v="787"/>
    <n v="141835"/>
    <x v="2"/>
    <n v="1"/>
    <n v="787"/>
    <n v="2609.12"/>
    <n v="2609.12"/>
    <x v="5"/>
    <n v="1822.12"/>
    <n v="1822.12"/>
    <n v="69.836573250751215"/>
  </r>
  <r>
    <x v="35"/>
    <x v="4"/>
    <n v="50"/>
    <n v="141835"/>
    <x v="2"/>
    <n v="1"/>
    <n v="50"/>
    <n v="260.91000000000003"/>
    <n v="260.91000000000003"/>
    <x v="5"/>
    <n v="210.91000000000003"/>
    <n v="210.91000000000003"/>
    <n v="80.83630370625886"/>
  </r>
  <r>
    <x v="118"/>
    <x v="10"/>
    <n v="787"/>
    <n v="141836"/>
    <x v="2"/>
    <n v="1"/>
    <n v="787"/>
    <n v="2609.12"/>
    <n v="2609.12"/>
    <x v="5"/>
    <n v="1822.12"/>
    <n v="1822.12"/>
    <n v="69.836573250751215"/>
  </r>
  <r>
    <x v="92"/>
    <x v="13"/>
    <n v="159"/>
    <n v="141836"/>
    <x v="2"/>
    <n v="1"/>
    <n v="159"/>
    <n v="526.24"/>
    <n v="526.24"/>
    <x v="5"/>
    <n v="367.24"/>
    <n v="367.24"/>
    <n v="69.785649133475232"/>
  </r>
  <r>
    <x v="58"/>
    <x v="5"/>
    <n v="67"/>
    <n v="141837"/>
    <x v="4"/>
    <n v="1"/>
    <n v="67"/>
    <n v="274.5"/>
    <n v="274.5"/>
    <x v="6"/>
    <n v="207.5"/>
    <n v="207.5"/>
    <n v="75.591985428051004"/>
  </r>
  <r>
    <x v="115"/>
    <x v="17"/>
    <n v="53"/>
    <n v="141838"/>
    <x v="1"/>
    <n v="4"/>
    <n v="212"/>
    <n v="172.96"/>
    <n v="691.84"/>
    <x v="5"/>
    <n v="119.96000000000001"/>
    <n v="479.84000000000003"/>
    <n v="69.357076780758547"/>
  </r>
  <r>
    <x v="74"/>
    <x v="17"/>
    <n v="70"/>
    <n v="141839"/>
    <x v="0"/>
    <n v="1"/>
    <n v="70"/>
    <n v="267.75"/>
    <n v="267.75"/>
    <x v="0"/>
    <n v="197.75"/>
    <n v="197.75"/>
    <n v="73.856209150326805"/>
  </r>
  <r>
    <x v="74"/>
    <x v="17"/>
    <n v="70"/>
    <n v="141840"/>
    <x v="0"/>
    <n v="7"/>
    <n v="490"/>
    <n v="267.75"/>
    <n v="1874.25"/>
    <x v="0"/>
    <n v="197.75"/>
    <n v="1384.25"/>
    <n v="73.856209150326805"/>
  </r>
  <r>
    <x v="14"/>
    <x v="0"/>
    <n v="144"/>
    <n v="141841"/>
    <x v="0"/>
    <n v="1"/>
    <n v="144"/>
    <n v="641.75"/>
    <n v="641.75"/>
    <x v="0"/>
    <n v="497.75"/>
    <n v="497.75"/>
    <n v="77.561355668095061"/>
  </r>
  <r>
    <x v="66"/>
    <x v="17"/>
    <n v="60"/>
    <n v="141842"/>
    <x v="3"/>
    <n v="2"/>
    <n v="120"/>
    <n v="233.75"/>
    <n v="467.5"/>
    <x v="0"/>
    <n v="173.75"/>
    <n v="347.5"/>
    <n v="74.331550802139034"/>
  </r>
  <r>
    <x v="76"/>
    <x v="13"/>
    <n v="130"/>
    <n v="141843"/>
    <x v="0"/>
    <n v="1"/>
    <n v="130"/>
    <n v="497.25"/>
    <n v="497.25"/>
    <x v="0"/>
    <n v="367.25"/>
    <n v="367.25"/>
    <n v="73.856209150326805"/>
  </r>
  <r>
    <x v="299"/>
    <x v="0"/>
    <n v="312"/>
    <n v="141844"/>
    <x v="0"/>
    <n v="1"/>
    <n v="312"/>
    <n v="1444.5"/>
    <n v="1444.5"/>
    <x v="0"/>
    <n v="1132.5"/>
    <n v="1132.5"/>
    <n v="78.400830737279335"/>
  </r>
  <r>
    <x v="95"/>
    <x v="0"/>
    <n v="202"/>
    <n v="141845"/>
    <x v="3"/>
    <n v="1"/>
    <n v="202"/>
    <n v="466.82"/>
    <n v="466.82"/>
    <x v="0"/>
    <n v="264.82"/>
    <n v="264.82"/>
    <n v="56.728503491709873"/>
  </r>
  <r>
    <x v="233"/>
    <x v="11"/>
    <n v="46.5"/>
    <n v="141846"/>
    <x v="2"/>
    <n v="6"/>
    <n v="279"/>
    <n v="150.88"/>
    <n v="905.28"/>
    <x v="5"/>
    <n v="104.38"/>
    <n v="626.28"/>
    <n v="69.180805938494174"/>
  </r>
  <r>
    <x v="291"/>
    <x v="15"/>
    <n v="187"/>
    <n v="141847"/>
    <x v="3"/>
    <n v="1"/>
    <n v="187"/>
    <n v="660.79"/>
    <n v="660.79"/>
    <x v="0"/>
    <n v="473.78999999999996"/>
    <n v="473.78999999999996"/>
    <n v="71.70054026241317"/>
  </r>
  <r>
    <x v="74"/>
    <x v="17"/>
    <n v="70"/>
    <n v="141848"/>
    <x v="0"/>
    <n v="4"/>
    <n v="280"/>
    <n v="267.75"/>
    <n v="1071"/>
    <x v="0"/>
    <n v="197.75"/>
    <n v="791"/>
    <n v="73.856209150326805"/>
  </r>
  <r>
    <x v="300"/>
    <x v="4"/>
    <n v="99.5"/>
    <n v="141849"/>
    <x v="1"/>
    <n v="1"/>
    <n v="99.5"/>
    <n v="200.26"/>
    <n v="200.26"/>
    <x v="1"/>
    <n v="100.75999999999999"/>
    <n v="100.75999999999999"/>
    <n v="50.314591031658843"/>
  </r>
  <r>
    <x v="301"/>
    <x v="4"/>
    <n v="114.5"/>
    <n v="141849"/>
    <x v="1"/>
    <n v="1"/>
    <n v="114.5"/>
    <n v="230.48"/>
    <n v="230.48"/>
    <x v="1"/>
    <n v="115.97999999999999"/>
    <n v="115.97999999999999"/>
    <n v="50.321069073238455"/>
  </r>
  <r>
    <x v="302"/>
    <x v="4"/>
    <n v="79.5"/>
    <n v="141849"/>
    <x v="1"/>
    <n v="1"/>
    <n v="79.5"/>
    <n v="146.46"/>
    <n v="146.46"/>
    <x v="1"/>
    <n v="66.960000000000008"/>
    <n v="66.960000000000008"/>
    <n v="45.718967636214671"/>
  </r>
  <r>
    <x v="303"/>
    <x v="22"/>
    <n v="22"/>
    <n v="141849"/>
    <x v="1"/>
    <n v="1"/>
    <n v="22"/>
    <n v="40.479999999999997"/>
    <n v="40.479999999999997"/>
    <x v="2"/>
    <n v="18.479999999999997"/>
    <n v="18.479999999999997"/>
    <n v="45.652173913043477"/>
  </r>
  <r>
    <x v="154"/>
    <x v="17"/>
    <n v="49"/>
    <n v="141850"/>
    <x v="0"/>
    <n v="2"/>
    <n v="98"/>
    <n v="191.25"/>
    <n v="382.5"/>
    <x v="0"/>
    <n v="142.25"/>
    <n v="284.5"/>
    <n v="74.379084967320267"/>
  </r>
  <r>
    <x v="304"/>
    <x v="26"/>
    <n v="441"/>
    <n v="141851"/>
    <x v="0"/>
    <n v="1"/>
    <n v="441"/>
    <n v="1500.25"/>
    <n v="1500.25"/>
    <x v="1"/>
    <n v="1059.25"/>
    <n v="1059.25"/>
    <n v="70.604899183469428"/>
  </r>
  <r>
    <x v="77"/>
    <x v="5"/>
    <n v="72.150000000000006"/>
    <n v="141852"/>
    <x v="0"/>
    <n v="4"/>
    <n v="288.60000000000002"/>
    <n v="276.25"/>
    <n v="1105"/>
    <x v="0"/>
    <n v="204.1"/>
    <n v="816.4"/>
    <n v="73.882352941176464"/>
  </r>
  <r>
    <x v="130"/>
    <x v="13"/>
    <n v="125"/>
    <n v="141853"/>
    <x v="0"/>
    <n v="1"/>
    <n v="125"/>
    <n v="531.25"/>
    <n v="531.25"/>
    <x v="0"/>
    <n v="406.25"/>
    <n v="406.25"/>
    <n v="76.470588235294116"/>
  </r>
  <r>
    <x v="305"/>
    <x v="18"/>
    <n v="386"/>
    <n v="141854"/>
    <x v="0"/>
    <n v="1"/>
    <n v="386"/>
    <n v="1411"/>
    <n v="1411"/>
    <x v="0"/>
    <n v="1025"/>
    <n v="1025"/>
    <n v="72.64351523742026"/>
  </r>
  <r>
    <x v="56"/>
    <x v="2"/>
    <n v="249"/>
    <n v="141855"/>
    <x v="1"/>
    <n v="1"/>
    <n v="249"/>
    <n v="828"/>
    <n v="828"/>
    <x v="5"/>
    <n v="579"/>
    <n v="579"/>
    <n v="69.927536231884062"/>
  </r>
  <r>
    <x v="306"/>
    <x v="5"/>
    <n v="75"/>
    <n v="141856"/>
    <x v="1"/>
    <n v="2"/>
    <n v="150"/>
    <n v="246.56"/>
    <n v="493.12"/>
    <x v="1"/>
    <n v="171.56"/>
    <n v="343.12"/>
    <n v="69.581440622972096"/>
  </r>
  <r>
    <x v="195"/>
    <x v="14"/>
    <n v="32"/>
    <n v="141856"/>
    <x v="1"/>
    <n v="2"/>
    <n v="64"/>
    <n v="55.2"/>
    <n v="110.4"/>
    <x v="1"/>
    <n v="23.200000000000003"/>
    <n v="46.400000000000006"/>
    <n v="42.028985507246382"/>
  </r>
  <r>
    <x v="307"/>
    <x v="14"/>
    <n v="32"/>
    <n v="141857"/>
    <x v="1"/>
    <n v="2"/>
    <n v="64"/>
    <n v="55.2"/>
    <n v="110.4"/>
    <x v="2"/>
    <n v="23.200000000000003"/>
    <n v="46.400000000000006"/>
    <n v="42.028985507246382"/>
  </r>
  <r>
    <x v="308"/>
    <x v="13"/>
    <n v="127"/>
    <n v="141858"/>
    <x v="1"/>
    <n v="1"/>
    <n v="127"/>
    <n v="305.44"/>
    <n v="305.44"/>
    <x v="1"/>
    <n v="178.44"/>
    <n v="178.44"/>
    <n v="58.420639078051337"/>
  </r>
  <r>
    <x v="38"/>
    <x v="17"/>
    <n v="47"/>
    <n v="141859"/>
    <x v="0"/>
    <n v="3"/>
    <n v="141"/>
    <n v="182.75"/>
    <n v="548.25"/>
    <x v="0"/>
    <n v="135.75"/>
    <n v="407.25"/>
    <n v="74.281805745554024"/>
  </r>
  <r>
    <x v="206"/>
    <x v="17"/>
    <n v="56"/>
    <n v="141860"/>
    <x v="0"/>
    <n v="6"/>
    <n v="336"/>
    <n v="216.75"/>
    <n v="1300.5"/>
    <x v="0"/>
    <n v="160.75"/>
    <n v="964.5"/>
    <n v="74.16378316032295"/>
  </r>
  <r>
    <x v="23"/>
    <x v="17"/>
    <n v="50"/>
    <n v="141861"/>
    <x v="0"/>
    <n v="4"/>
    <n v="200"/>
    <n v="191.25"/>
    <n v="765"/>
    <x v="0"/>
    <n v="141.25"/>
    <n v="565"/>
    <n v="73.856209150326805"/>
  </r>
  <r>
    <x v="176"/>
    <x v="20"/>
    <n v="181"/>
    <n v="141862"/>
    <x v="3"/>
    <n v="1"/>
    <n v="181"/>
    <n v="350"/>
    <n v="350"/>
    <x v="0"/>
    <n v="169"/>
    <n v="169"/>
    <n v="48.285714285714285"/>
  </r>
  <r>
    <x v="23"/>
    <x v="17"/>
    <n v="50"/>
    <n v="141863"/>
    <x v="0"/>
    <n v="1"/>
    <n v="50"/>
    <n v="191.25"/>
    <n v="191.25"/>
    <x v="0"/>
    <n v="141.25"/>
    <n v="141.25"/>
    <n v="73.856209150326805"/>
  </r>
  <r>
    <x v="308"/>
    <x v="13"/>
    <n v="127"/>
    <n v="141864"/>
    <x v="0"/>
    <n v="1"/>
    <n v="127"/>
    <n v="518.5"/>
    <n v="518.5"/>
    <x v="0"/>
    <n v="391.5"/>
    <n v="391.5"/>
    <n v="75.506268081002887"/>
  </r>
  <r>
    <x v="139"/>
    <x v="1"/>
    <n v="101"/>
    <n v="141864"/>
    <x v="0"/>
    <n v="1"/>
    <n v="101"/>
    <n v="412.25"/>
    <n v="412.25"/>
    <x v="0"/>
    <n v="311.25"/>
    <n v="311.25"/>
    <n v="75.500303214069135"/>
  </r>
  <r>
    <x v="105"/>
    <x v="0"/>
    <n v="267"/>
    <n v="141865"/>
    <x v="0"/>
    <n v="1"/>
    <n v="267"/>
    <n v="1273.5"/>
    <n v="1273.5"/>
    <x v="3"/>
    <n v="1006.5"/>
    <n v="1006.5"/>
    <n v="79.034157832744398"/>
  </r>
  <r>
    <x v="140"/>
    <x v="2"/>
    <n v="298"/>
    <n v="141866"/>
    <x v="1"/>
    <n v="1"/>
    <n v="298"/>
    <n v="989.92"/>
    <n v="989.92"/>
    <x v="5"/>
    <n v="691.92"/>
    <n v="691.92"/>
    <n v="69.896557297559397"/>
  </r>
  <r>
    <x v="35"/>
    <x v="4"/>
    <n v="50"/>
    <n v="141866"/>
    <x v="1"/>
    <n v="1"/>
    <n v="50"/>
    <n v="134"/>
    <n v="134"/>
    <x v="5"/>
    <n v="84"/>
    <n v="84"/>
    <n v="62.68656716417911"/>
  </r>
  <r>
    <x v="228"/>
    <x v="17"/>
    <n v="47"/>
    <n v="141867"/>
    <x v="0"/>
    <n v="2"/>
    <n v="94"/>
    <n v="182.75"/>
    <n v="365.5"/>
    <x v="0"/>
    <n v="135.75"/>
    <n v="271.5"/>
    <n v="74.281805745554024"/>
  </r>
  <r>
    <x v="228"/>
    <x v="17"/>
    <n v="47"/>
    <n v="141868"/>
    <x v="0"/>
    <n v="3"/>
    <n v="141"/>
    <n v="182.75"/>
    <n v="548.25"/>
    <x v="0"/>
    <n v="135.75"/>
    <n v="407.25"/>
    <n v="74.281805745554024"/>
  </r>
  <r>
    <x v="228"/>
    <x v="17"/>
    <n v="47"/>
    <n v="141868"/>
    <x v="0"/>
    <n v="3"/>
    <n v="141"/>
    <n v="182.75"/>
    <n v="548.25"/>
    <x v="0"/>
    <n v="135.75"/>
    <n v="407.25"/>
    <n v="74.281805745554024"/>
  </r>
  <r>
    <x v="309"/>
    <x v="19"/>
    <n v="249"/>
    <n v="141868"/>
    <x v="0"/>
    <n v="1"/>
    <n v="249"/>
    <n v="531.25"/>
    <n v="531.25"/>
    <x v="0"/>
    <n v="282.25"/>
    <n v="282.25"/>
    <n v="53.129411764705878"/>
  </r>
  <r>
    <x v="310"/>
    <x v="19"/>
    <n v="219"/>
    <n v="141868"/>
    <x v="0"/>
    <n v="1"/>
    <n v="219"/>
    <n v="454.58"/>
    <n v="454.58"/>
    <x v="0"/>
    <n v="235.57999999999998"/>
    <n v="235.57999999999998"/>
    <n v="51.823661401733467"/>
  </r>
  <r>
    <x v="25"/>
    <x v="4"/>
    <n v="1"/>
    <n v="141869"/>
    <x v="1"/>
    <n v="1"/>
    <n v="1"/>
    <n v="137.5"/>
    <n v="137.5"/>
    <x v="2"/>
    <n v="136.5"/>
    <n v="136.5"/>
    <n v="99.272727272727266"/>
  </r>
  <r>
    <x v="240"/>
    <x v="12"/>
    <n v="209"/>
    <n v="141870"/>
    <x v="0"/>
    <n v="1"/>
    <n v="209"/>
    <n v="888.25"/>
    <n v="888.25"/>
    <x v="0"/>
    <n v="679.25"/>
    <n v="679.25"/>
    <n v="76.470588235294116"/>
  </r>
  <r>
    <x v="210"/>
    <x v="2"/>
    <n v="119"/>
    <n v="141871"/>
    <x v="2"/>
    <n v="1"/>
    <n v="119"/>
    <n v="393.76"/>
    <n v="393.76"/>
    <x v="2"/>
    <n v="274.76"/>
    <n v="274.76"/>
    <n v="69.778545306785858"/>
  </r>
  <r>
    <x v="85"/>
    <x v="17"/>
    <n v="57"/>
    <n v="141872"/>
    <x v="1"/>
    <n v="2"/>
    <n v="114"/>
    <n v="187.68"/>
    <n v="375.36"/>
    <x v="1"/>
    <n v="130.68"/>
    <n v="261.36"/>
    <n v="69.629156010230176"/>
  </r>
  <r>
    <x v="310"/>
    <x v="19"/>
    <n v="219"/>
    <n v="141873"/>
    <x v="1"/>
    <n v="1"/>
    <n v="219"/>
    <n v="1674.4"/>
    <n v="1674.4"/>
    <x v="5"/>
    <n v="1455.4"/>
    <n v="1455.4"/>
    <n v="86.920688007644529"/>
  </r>
  <r>
    <x v="5"/>
    <x v="5"/>
    <n v="99"/>
    <n v="141874"/>
    <x v="2"/>
    <n v="1"/>
    <n v="99"/>
    <n v="327.52"/>
    <n v="327.52"/>
    <x v="1"/>
    <n v="228.51999999999998"/>
    <n v="228.51999999999998"/>
    <n v="69.772838299951147"/>
  </r>
  <r>
    <x v="118"/>
    <x v="10"/>
    <n v="787"/>
    <n v="141874"/>
    <x v="2"/>
    <n v="1"/>
    <n v="787"/>
    <n v="2609.12"/>
    <n v="2609.12"/>
    <x v="5"/>
    <n v="1822.12"/>
    <n v="1822.12"/>
    <n v="69.836573250751215"/>
  </r>
  <r>
    <x v="23"/>
    <x v="17"/>
    <n v="50"/>
    <n v="141875"/>
    <x v="0"/>
    <n v="1"/>
    <n v="50"/>
    <n v="191.25"/>
    <n v="191.25"/>
    <x v="0"/>
    <n v="141.25"/>
    <n v="141.25"/>
    <n v="73.856209150326805"/>
  </r>
  <r>
    <x v="239"/>
    <x v="10"/>
    <n v="475"/>
    <n v="141876"/>
    <x v="0"/>
    <n v="1"/>
    <n v="475"/>
    <n v="1817.3"/>
    <n v="1817.3"/>
    <x v="0"/>
    <n v="1342.3"/>
    <n v="1342.3"/>
    <n v="73.862323226764985"/>
  </r>
  <r>
    <x v="48"/>
    <x v="17"/>
    <n v="64.5"/>
    <n v="141877"/>
    <x v="0"/>
    <n v="1"/>
    <n v="64.5"/>
    <n v="242.25"/>
    <n v="242.25"/>
    <x v="0"/>
    <n v="177.75"/>
    <n v="177.75"/>
    <n v="73.374613003095973"/>
  </r>
  <r>
    <x v="226"/>
    <x v="15"/>
    <n v="192"/>
    <n v="141878"/>
    <x v="0"/>
    <n v="1"/>
    <n v="192"/>
    <n v="735.25"/>
    <n v="735.25"/>
    <x v="0"/>
    <n v="543.25"/>
    <n v="543.25"/>
    <n v="73.886433185991166"/>
  </r>
  <r>
    <x v="311"/>
    <x v="5"/>
    <n v="297"/>
    <n v="141879"/>
    <x v="1"/>
    <n v="1"/>
    <n v="297"/>
    <n v="931.04"/>
    <n v="931.04"/>
    <x v="5"/>
    <n v="634.04"/>
    <n v="634.04"/>
    <n v="68.100189035916827"/>
  </r>
  <r>
    <x v="312"/>
    <x v="10"/>
    <n v="369"/>
    <n v="141880"/>
    <x v="1"/>
    <n v="1"/>
    <n v="369"/>
    <n v="1222.49"/>
    <n v="1222.49"/>
    <x v="1"/>
    <n v="853.49"/>
    <n v="853.49"/>
    <n v="69.815704013938756"/>
  </r>
  <r>
    <x v="259"/>
    <x v="5"/>
    <n v="282"/>
    <n v="141881"/>
    <x v="2"/>
    <n v="1"/>
    <n v="282"/>
    <n v="732.32"/>
    <n v="732.32"/>
    <x v="1"/>
    <n v="450.32000000000005"/>
    <n v="450.32000000000005"/>
    <n v="61.492243827834827"/>
  </r>
  <r>
    <x v="274"/>
    <x v="23"/>
    <n v="84"/>
    <n v="141882"/>
    <x v="0"/>
    <n v="2"/>
    <n v="168"/>
    <n v="361.25"/>
    <n v="722.5"/>
    <x v="0"/>
    <n v="277.25"/>
    <n v="554.5"/>
    <n v="76.747404844290656"/>
  </r>
  <r>
    <x v="313"/>
    <x v="28"/>
    <n v="25.5"/>
    <n v="141883"/>
    <x v="0"/>
    <n v="1"/>
    <n v="25.5"/>
    <n v="54.4"/>
    <n v="54.4"/>
    <x v="0"/>
    <n v="28.9"/>
    <n v="28.9"/>
    <n v="53.125"/>
  </r>
  <r>
    <x v="136"/>
    <x v="2"/>
    <n v="338"/>
    <n v="141884"/>
    <x v="1"/>
    <n v="1"/>
    <n v="338"/>
    <n v="1196"/>
    <n v="1196"/>
    <x v="5"/>
    <n v="858"/>
    <n v="858"/>
    <n v="71.739130434782609"/>
  </r>
  <r>
    <x v="314"/>
    <x v="7"/>
    <n v="1211"/>
    <n v="141885"/>
    <x v="1"/>
    <n v="1"/>
    <n v="1211"/>
    <n v="1917.29"/>
    <n v="1917.29"/>
    <x v="5"/>
    <n v="706.29"/>
    <n v="706.29"/>
    <n v="36.837932707102212"/>
  </r>
  <r>
    <x v="309"/>
    <x v="19"/>
    <n v="249"/>
    <n v="141886"/>
    <x v="1"/>
    <n v="1"/>
    <n v="249"/>
    <n v="460"/>
    <n v="460"/>
    <x v="1"/>
    <n v="211"/>
    <n v="211"/>
    <n v="45.869565217391305"/>
  </r>
  <r>
    <x v="291"/>
    <x v="15"/>
    <n v="187"/>
    <n v="141887"/>
    <x v="0"/>
    <n v="1"/>
    <n v="187"/>
    <n v="718.25"/>
    <n v="718.25"/>
    <x v="0"/>
    <n v="531.25"/>
    <n v="531.25"/>
    <n v="73.964497041420117"/>
  </r>
  <r>
    <x v="315"/>
    <x v="0"/>
    <n v="258"/>
    <n v="141888"/>
    <x v="0"/>
    <n v="1"/>
    <n v="258"/>
    <n v="1022.79"/>
    <n v="1022.79"/>
    <x v="0"/>
    <n v="764.79"/>
    <n v="764.79"/>
    <n v="74.774880473997598"/>
  </r>
  <r>
    <x v="17"/>
    <x v="13"/>
    <n v="88"/>
    <n v="141889"/>
    <x v="4"/>
    <n v="1"/>
    <n v="88"/>
    <n v="355.5"/>
    <n v="355.5"/>
    <x v="6"/>
    <n v="267.5"/>
    <n v="267.5"/>
    <n v="75.246132208157519"/>
  </r>
  <r>
    <x v="249"/>
    <x v="20"/>
    <n v="155"/>
    <n v="141890"/>
    <x v="0"/>
    <n v="1"/>
    <n v="155"/>
    <n v="514.25"/>
    <n v="514.25"/>
    <x v="0"/>
    <n v="359.25"/>
    <n v="359.25"/>
    <n v="69.859017987360232"/>
  </r>
  <r>
    <x v="23"/>
    <x v="17"/>
    <n v="50"/>
    <n v="141891"/>
    <x v="0"/>
    <n v="1"/>
    <n v="50"/>
    <n v="191.25"/>
    <n v="191.25"/>
    <x v="0"/>
    <n v="141.25"/>
    <n v="141.25"/>
    <n v="73.856209150326805"/>
  </r>
  <r>
    <x v="305"/>
    <x v="18"/>
    <n v="386"/>
    <n v="141892"/>
    <x v="0"/>
    <n v="1"/>
    <n v="386"/>
    <n v="1411"/>
    <n v="1411"/>
    <x v="3"/>
    <n v="1025"/>
    <n v="1025"/>
    <n v="72.64351523742026"/>
  </r>
  <r>
    <x v="95"/>
    <x v="0"/>
    <n v="202"/>
    <n v="141892"/>
    <x v="0"/>
    <n v="2"/>
    <n v="404"/>
    <n v="506.83"/>
    <n v="1013.66"/>
    <x v="3"/>
    <n v="304.83"/>
    <n v="609.66"/>
    <n v="60.144427125466123"/>
  </r>
  <r>
    <x v="201"/>
    <x v="23"/>
    <n v="84"/>
    <n v="141892"/>
    <x v="0"/>
    <n v="2"/>
    <n v="168"/>
    <n v="340"/>
    <n v="680"/>
    <x v="3"/>
    <n v="256"/>
    <n v="512"/>
    <n v="75.294117647058826"/>
  </r>
  <r>
    <x v="15"/>
    <x v="12"/>
    <n v="133"/>
    <n v="141892"/>
    <x v="0"/>
    <n v="2"/>
    <n v="266"/>
    <n v="565.25"/>
    <n v="1130.5"/>
    <x v="3"/>
    <n v="432.25"/>
    <n v="864.5"/>
    <n v="76.470588235294116"/>
  </r>
  <r>
    <x v="154"/>
    <x v="17"/>
    <n v="49"/>
    <n v="141893"/>
    <x v="2"/>
    <n v="3"/>
    <n v="147.00000000000006"/>
    <n v="165.6"/>
    <n v="496.8"/>
    <x v="4"/>
    <n v="116.6"/>
    <n v="349.79999999999995"/>
    <n v="70.410628019323667"/>
  </r>
  <r>
    <x v="316"/>
    <x v="10"/>
    <n v="329"/>
    <n v="141894"/>
    <x v="2"/>
    <n v="1"/>
    <n v="329"/>
    <n v="1210.72"/>
    <n v="1210.72"/>
    <x v="5"/>
    <n v="881.72"/>
    <n v="881.72"/>
    <n v="72.826086956521735"/>
  </r>
  <r>
    <x v="317"/>
    <x v="21"/>
    <n v="417"/>
    <n v="141895"/>
    <x v="1"/>
    <n v="4"/>
    <n v="1668"/>
    <n v="1380"/>
    <n v="5520"/>
    <x v="5"/>
    <n v="963"/>
    <n v="3852"/>
    <n v="69.782608695652172"/>
  </r>
  <r>
    <x v="197"/>
    <x v="17"/>
    <n v="54"/>
    <n v="141896"/>
    <x v="1"/>
    <n v="2"/>
    <n v="108"/>
    <n v="180.32"/>
    <n v="360.64"/>
    <x v="1"/>
    <n v="126.32"/>
    <n v="252.64"/>
    <n v="70.053238686779068"/>
  </r>
  <r>
    <x v="289"/>
    <x v="13"/>
    <n v="86"/>
    <n v="141897"/>
    <x v="1"/>
    <n v="1"/>
    <n v="86"/>
    <n v="283.36"/>
    <n v="283.36"/>
    <x v="1"/>
    <n v="197.36"/>
    <n v="197.36"/>
    <n v="69.649915302089212"/>
  </r>
  <r>
    <x v="48"/>
    <x v="17"/>
    <n v="64.5"/>
    <n v="141898"/>
    <x v="0"/>
    <n v="3"/>
    <n v="193.5"/>
    <n v="242.25"/>
    <n v="726.75"/>
    <x v="0"/>
    <n v="177.75"/>
    <n v="533.25"/>
    <n v="73.374613003095973"/>
  </r>
  <r>
    <x v="74"/>
    <x v="17"/>
    <n v="70"/>
    <n v="141899"/>
    <x v="0"/>
    <n v="3"/>
    <n v="210"/>
    <n v="267.75"/>
    <n v="803.25"/>
    <x v="0"/>
    <n v="197.75"/>
    <n v="593.25"/>
    <n v="73.856209150326805"/>
  </r>
  <r>
    <x v="84"/>
    <x v="18"/>
    <n v="448"/>
    <n v="141900"/>
    <x v="2"/>
    <n v="1"/>
    <n v="448"/>
    <n v="1483.04"/>
    <n v="1483.04"/>
    <x v="5"/>
    <n v="1035.04"/>
    <n v="1035.04"/>
    <n v="69.791779048441043"/>
  </r>
  <r>
    <x v="298"/>
    <x v="23"/>
    <n v="89"/>
    <n v="141900"/>
    <x v="2"/>
    <n v="2"/>
    <n v="178"/>
    <n v="327.52"/>
    <n v="655.04"/>
    <x v="5"/>
    <n v="238.51999999999998"/>
    <n v="477.03999999999996"/>
    <n v="72.826086956521735"/>
  </r>
  <r>
    <x v="318"/>
    <x v="24"/>
    <n v="369"/>
    <n v="141900"/>
    <x v="2"/>
    <n v="1"/>
    <n v="369"/>
    <n v="680.8"/>
    <n v="680.8"/>
    <x v="5"/>
    <n v="311.79999999999995"/>
    <n v="311.79999999999995"/>
    <n v="45.799059929494703"/>
  </r>
  <r>
    <x v="319"/>
    <x v="16"/>
    <n v="165"/>
    <n v="141900"/>
    <x v="2"/>
    <n v="1"/>
    <n v="165"/>
    <n v="364.32"/>
    <n v="364.32"/>
    <x v="5"/>
    <n v="199.32"/>
    <n v="199.32"/>
    <n v="54.710144927536234"/>
  </r>
  <r>
    <x v="320"/>
    <x v="4"/>
    <n v="60"/>
    <n v="141900"/>
    <x v="2"/>
    <n v="1"/>
    <n v="60"/>
    <n v="132.47999999999999"/>
    <n v="132.47999999999999"/>
    <x v="5"/>
    <n v="72.47999999999999"/>
    <n v="72.47999999999999"/>
    <n v="54.710144927536234"/>
  </r>
  <r>
    <x v="178"/>
    <x v="5"/>
    <n v="75"/>
    <n v="141901"/>
    <x v="1"/>
    <n v="2"/>
    <n v="150"/>
    <n v="246.56"/>
    <n v="493.12"/>
    <x v="1"/>
    <n v="171.56"/>
    <n v="343.12"/>
    <n v="69.581440622972096"/>
  </r>
  <r>
    <x v="118"/>
    <x v="10"/>
    <n v="787"/>
    <n v="141902"/>
    <x v="2"/>
    <n v="1"/>
    <n v="787"/>
    <n v="2609.12"/>
    <n v="2609.12"/>
    <x v="5"/>
    <n v="1822.12"/>
    <n v="1822.12"/>
    <n v="69.836573250751215"/>
  </r>
  <r>
    <x v="321"/>
    <x v="22"/>
    <n v="12"/>
    <n v="141903"/>
    <x v="1"/>
    <n v="1"/>
    <n v="12"/>
    <n v="25.76"/>
    <n v="25.76"/>
    <x v="1"/>
    <n v="13.760000000000002"/>
    <n v="13.760000000000002"/>
    <n v="53.41614906832298"/>
  </r>
  <r>
    <x v="267"/>
    <x v="26"/>
    <n v="248"/>
    <n v="141904"/>
    <x v="0"/>
    <n v="1"/>
    <n v="248"/>
    <n v="1282.5"/>
    <n v="1282.5"/>
    <x v="0"/>
    <n v="1034.5"/>
    <n v="1034.5"/>
    <n v="80.662768031189074"/>
  </r>
  <r>
    <x v="322"/>
    <x v="18"/>
    <n v="353"/>
    <n v="141905"/>
    <x v="2"/>
    <n v="1"/>
    <n v="353"/>
    <n v="1483.04"/>
    <n v="1483.04"/>
    <x v="5"/>
    <n v="1130.04"/>
    <n v="1130.04"/>
    <n v="76.19754018772251"/>
  </r>
  <r>
    <x v="131"/>
    <x v="13"/>
    <n v="116"/>
    <n v="141906"/>
    <x v="1"/>
    <n v="1"/>
    <n v="116"/>
    <n v="409.95"/>
    <n v="409.95"/>
    <x v="3"/>
    <n v="293.95"/>
    <n v="293.95"/>
    <n v="71.703866325161599"/>
  </r>
  <r>
    <x v="323"/>
    <x v="2"/>
    <n v="175"/>
    <n v="141906"/>
    <x v="1"/>
    <n v="1"/>
    <n v="175"/>
    <n v="576.04"/>
    <n v="576.04"/>
    <x v="3"/>
    <n v="401.03999999999996"/>
    <n v="401.03999999999996"/>
    <n v="69.620165266300944"/>
  </r>
  <r>
    <x v="221"/>
    <x v="10"/>
    <n v="309"/>
    <n v="141907"/>
    <x v="2"/>
    <n v="1"/>
    <n v="309"/>
    <n v="1137.1199999999999"/>
    <n v="1137.1199999999999"/>
    <x v="5"/>
    <n v="828.11999999999989"/>
    <n v="828.11999999999989"/>
    <n v="72.826086956521735"/>
  </r>
  <r>
    <x v="25"/>
    <x v="4"/>
    <n v="1"/>
    <n v="141908"/>
    <x v="1"/>
    <n v="1"/>
    <n v="1"/>
    <n v="315.74"/>
    <n v="315.74"/>
    <x v="1"/>
    <n v="314.74"/>
    <n v="314.74"/>
    <n v="99.683283714448606"/>
  </r>
  <r>
    <x v="324"/>
    <x v="16"/>
    <n v="98.5"/>
    <n v="141909"/>
    <x v="1"/>
    <n v="1"/>
    <n v="98.5"/>
    <n v="217.12"/>
    <n v="217.12"/>
    <x v="2"/>
    <n v="118.62"/>
    <n v="118.62"/>
    <n v="54.633382461311719"/>
  </r>
  <r>
    <x v="325"/>
    <x v="21"/>
    <n v="787"/>
    <n v="141910"/>
    <x v="2"/>
    <n v="1"/>
    <n v="787"/>
    <n v="2388.3200000000002"/>
    <n v="2388.3200000000002"/>
    <x v="3"/>
    <n v="1601.3200000000002"/>
    <n v="1601.3200000000002"/>
    <n v="67.047966771621887"/>
  </r>
  <r>
    <x v="326"/>
    <x v="14"/>
    <n v="45"/>
    <n v="141911"/>
    <x v="2"/>
    <n v="2"/>
    <n v="90"/>
    <n v="77.28"/>
    <n v="154.56"/>
    <x v="1"/>
    <n v="32.28"/>
    <n v="64.56"/>
    <n v="41.770186335403722"/>
  </r>
  <r>
    <x v="327"/>
    <x v="27"/>
    <n v="267"/>
    <n v="141911"/>
    <x v="2"/>
    <n v="2"/>
    <n v="534"/>
    <n v="422.36"/>
    <n v="844.72"/>
    <x v="9"/>
    <n v="155.36000000000001"/>
    <n v="310.72000000000003"/>
    <n v="36.783786343403733"/>
  </r>
  <r>
    <x v="7"/>
    <x v="6"/>
    <n v="121"/>
    <n v="141912"/>
    <x v="0"/>
    <n v="1"/>
    <n v="121"/>
    <n v="514.25"/>
    <n v="514.25"/>
    <x v="0"/>
    <n v="393.25"/>
    <n v="393.25"/>
    <n v="76.470588235294116"/>
  </r>
  <r>
    <x v="35"/>
    <x v="4"/>
    <n v="50"/>
    <n v="141913"/>
    <x v="1"/>
    <n v="1"/>
    <n v="50"/>
    <n v="155"/>
    <n v="155"/>
    <x v="1"/>
    <n v="105"/>
    <n v="105"/>
    <n v="67.741935483870961"/>
  </r>
  <r>
    <x v="328"/>
    <x v="4"/>
    <n v="107"/>
    <n v="141913"/>
    <x v="1"/>
    <n v="6"/>
    <n v="642.00000000000011"/>
    <n v="258.33999999999997"/>
    <n v="1550.04"/>
    <x v="1"/>
    <n v="151.33999999999997"/>
    <n v="908.03999999999985"/>
    <n v="58.581714020283336"/>
  </r>
  <r>
    <x v="142"/>
    <x v="27"/>
    <n v="329"/>
    <n v="141914"/>
    <x v="2"/>
    <n v="1"/>
    <n v="329"/>
    <n v="727.9"/>
    <n v="727.9"/>
    <x v="1"/>
    <n v="398.9"/>
    <n v="398.9"/>
    <n v="54.801483720291245"/>
  </r>
  <r>
    <x v="329"/>
    <x v="1"/>
    <n v="69"/>
    <n v="141915"/>
    <x v="1"/>
    <n v="2"/>
    <n v="138"/>
    <n v="231.84"/>
    <n v="463.68"/>
    <x v="5"/>
    <n v="162.84"/>
    <n v="325.68"/>
    <n v="70.238095238095241"/>
  </r>
  <r>
    <x v="18"/>
    <x v="14"/>
    <n v="32"/>
    <n v="141916"/>
    <x v="1"/>
    <n v="2"/>
    <n v="64"/>
    <n v="55.2"/>
    <n v="110.4"/>
    <x v="2"/>
    <n v="23.200000000000003"/>
    <n v="46.400000000000006"/>
    <n v="42.028985507246382"/>
  </r>
  <r>
    <x v="25"/>
    <x v="4"/>
    <n v="1"/>
    <n v="141917"/>
    <x v="2"/>
    <n v="1"/>
    <n v="1"/>
    <n v="97.36"/>
    <n v="97.36"/>
    <x v="2"/>
    <n v="96.36"/>
    <n v="96.36"/>
    <n v="98.972884141331136"/>
  </r>
  <r>
    <x v="158"/>
    <x v="21"/>
    <n v="299"/>
    <n v="141918"/>
    <x v="1"/>
    <n v="1"/>
    <n v="299"/>
    <n v="1181.28"/>
    <n v="1181.28"/>
    <x v="5"/>
    <n v="882.28"/>
    <n v="882.28"/>
    <n v="74.688473520249218"/>
  </r>
  <r>
    <x v="68"/>
    <x v="3"/>
    <n v="50"/>
    <n v="141918"/>
    <x v="1"/>
    <n v="1"/>
    <n v="50"/>
    <n v="187.68"/>
    <n v="187.68"/>
    <x v="5"/>
    <n v="137.68"/>
    <n v="137.68"/>
    <n v="73.358908780903661"/>
  </r>
  <r>
    <x v="257"/>
    <x v="9"/>
    <n v="950"/>
    <n v="141919"/>
    <x v="1"/>
    <n v="1"/>
    <n v="950"/>
    <n v="724.96"/>
    <n v="724.96"/>
    <x v="1"/>
    <n v="-225.03999999999996"/>
    <n v="-225.03999999999996"/>
    <n v="-31.041712646214958"/>
  </r>
  <r>
    <x v="197"/>
    <x v="17"/>
    <n v="54"/>
    <n v="141919"/>
    <x v="1"/>
    <n v="2"/>
    <n v="108"/>
    <n v="180.32"/>
    <n v="360.64"/>
    <x v="1"/>
    <n v="126.32"/>
    <n v="252.64"/>
    <n v="70.053238686779068"/>
  </r>
  <r>
    <x v="330"/>
    <x v="22"/>
    <n v="21.5"/>
    <n v="141919"/>
    <x v="1"/>
    <n v="1"/>
    <n v="21.5"/>
    <n v="45.35"/>
    <n v="45.35"/>
    <x v="2"/>
    <n v="23.85"/>
    <n v="23.85"/>
    <n v="52.590959206174205"/>
  </r>
  <r>
    <x v="331"/>
    <x v="22"/>
    <n v="21"/>
    <n v="141919"/>
    <x v="1"/>
    <n v="1"/>
    <n v="21"/>
    <n v="45.35"/>
    <n v="45.35"/>
    <x v="2"/>
    <n v="24.35"/>
    <n v="24.35"/>
    <n v="53.693495038588757"/>
  </r>
  <r>
    <x v="105"/>
    <x v="0"/>
    <n v="267"/>
    <n v="141920"/>
    <x v="1"/>
    <n v="1"/>
    <n v="267"/>
    <n v="1041.44"/>
    <n v="1041.44"/>
    <x v="5"/>
    <n v="774.44"/>
    <n v="774.44"/>
    <n v="74.362421262866789"/>
  </r>
  <r>
    <x v="332"/>
    <x v="21"/>
    <n v="945"/>
    <n v="141921"/>
    <x v="2"/>
    <n v="1"/>
    <n v="945"/>
    <n v="2645.92"/>
    <n v="2645.92"/>
    <x v="3"/>
    <n v="1700.92"/>
    <n v="1700.92"/>
    <n v="64.284634456068218"/>
  </r>
  <r>
    <x v="147"/>
    <x v="5"/>
    <n v="161"/>
    <n v="141921"/>
    <x v="2"/>
    <n v="1"/>
    <n v="161"/>
    <n v="533.6"/>
    <n v="533.6"/>
    <x v="3"/>
    <n v="372.6"/>
    <n v="372.6"/>
    <n v="69.827586206896555"/>
  </r>
  <r>
    <x v="51"/>
    <x v="23"/>
    <n v="90"/>
    <n v="141922"/>
    <x v="1"/>
    <n v="2"/>
    <n v="180"/>
    <n v="334.88"/>
    <n v="669.76"/>
    <x v="1"/>
    <n v="244.88"/>
    <n v="489.76"/>
    <n v="73.124701385570944"/>
  </r>
  <r>
    <x v="282"/>
    <x v="12"/>
    <n v="173"/>
    <n v="141922"/>
    <x v="1"/>
    <n v="1"/>
    <n v="173"/>
    <n v="636.64"/>
    <n v="636.64"/>
    <x v="1"/>
    <n v="463.64"/>
    <n v="463.64"/>
    <n v="72.826086956521735"/>
  </r>
  <r>
    <x v="333"/>
    <x v="21"/>
    <n v="1993"/>
    <n v="141923"/>
    <x v="1"/>
    <n v="1"/>
    <n v="1993"/>
    <n v="5869.6"/>
    <n v="5869.6"/>
    <x v="5"/>
    <n v="3876.6000000000004"/>
    <n v="3876.6000000000004"/>
    <n v="66.045386397710232"/>
  </r>
  <r>
    <x v="35"/>
    <x v="4"/>
    <n v="50"/>
    <n v="141923"/>
    <x v="1"/>
    <n v="1"/>
    <n v="50"/>
    <n v="400"/>
    <n v="400"/>
    <x v="5"/>
    <n v="350"/>
    <n v="350"/>
    <n v="87.5"/>
  </r>
  <r>
    <x v="236"/>
    <x v="5"/>
    <n v="120"/>
    <n v="141923"/>
    <x v="1"/>
    <n v="1"/>
    <n v="120"/>
    <n v="445.28"/>
    <n v="445.28"/>
    <x v="5"/>
    <n v="325.27999999999997"/>
    <n v="325.27999999999997"/>
    <n v="73.05066475026949"/>
  </r>
  <r>
    <x v="85"/>
    <x v="17"/>
    <n v="57"/>
    <n v="141923"/>
    <x v="1"/>
    <n v="5"/>
    <n v="284.99999999999989"/>
    <n v="187.68"/>
    <n v="938.4"/>
    <x v="5"/>
    <n v="130.68"/>
    <n v="653.40000000000009"/>
    <n v="69.62915601023019"/>
  </r>
  <r>
    <x v="38"/>
    <x v="17"/>
    <n v="47"/>
    <n v="141924"/>
    <x v="0"/>
    <n v="2"/>
    <n v="94"/>
    <n v="182.75"/>
    <n v="365.5"/>
    <x v="0"/>
    <n v="135.75"/>
    <n v="271.5"/>
    <n v="74.281805745554024"/>
  </r>
  <r>
    <x v="334"/>
    <x v="10"/>
    <n v="369"/>
    <n v="141925"/>
    <x v="1"/>
    <n v="1"/>
    <n v="369"/>
    <n v="830"/>
    <n v="830"/>
    <x v="2"/>
    <n v="461"/>
    <n v="461"/>
    <n v="55.5421686746988"/>
  </r>
  <r>
    <x v="241"/>
    <x v="2"/>
    <n v="213"/>
    <n v="141925"/>
    <x v="1"/>
    <n v="1"/>
    <n v="213"/>
    <n v="573"/>
    <n v="573"/>
    <x v="2"/>
    <n v="360"/>
    <n v="360"/>
    <n v="62.827225130890049"/>
  </r>
  <r>
    <x v="137"/>
    <x v="11"/>
    <n v="49"/>
    <n v="141925"/>
    <x v="1"/>
    <n v="6"/>
    <n v="294"/>
    <n v="135"/>
    <n v="810"/>
    <x v="2"/>
    <n v="86"/>
    <n v="516"/>
    <n v="63.703703703703709"/>
  </r>
  <r>
    <x v="335"/>
    <x v="20"/>
    <n v="196"/>
    <n v="141926"/>
    <x v="2"/>
    <n v="1"/>
    <n v="196"/>
    <n v="386.4"/>
    <n v="386.4"/>
    <x v="1"/>
    <n v="190.39999999999998"/>
    <n v="190.39999999999998"/>
    <n v="49.275362318840578"/>
  </r>
  <r>
    <x v="23"/>
    <x v="17"/>
    <n v="50"/>
    <n v="141927"/>
    <x v="1"/>
    <n v="4"/>
    <n v="200"/>
    <n v="165.6"/>
    <n v="662.4"/>
    <x v="2"/>
    <n v="115.6"/>
    <n v="462.4"/>
    <n v="69.806763285024147"/>
  </r>
  <r>
    <x v="104"/>
    <x v="18"/>
    <n v="439"/>
    <n v="141928"/>
    <x v="3"/>
    <n v="1"/>
    <n v="439"/>
    <n v="1474.75"/>
    <n v="1474.75"/>
    <x v="5"/>
    <n v="1035.75"/>
    <n v="1035.75"/>
    <n v="70.23224275300899"/>
  </r>
  <r>
    <x v="51"/>
    <x v="23"/>
    <n v="90"/>
    <n v="141928"/>
    <x v="3"/>
    <n v="2"/>
    <n v="180"/>
    <n v="386.75"/>
    <n v="773.5"/>
    <x v="5"/>
    <n v="296.75"/>
    <n v="593.5"/>
    <n v="76.729153199741447"/>
  </r>
  <r>
    <x v="38"/>
    <x v="17"/>
    <n v="47"/>
    <n v="141929"/>
    <x v="0"/>
    <n v="3"/>
    <n v="141"/>
    <n v="182.75"/>
    <n v="548.25"/>
    <x v="0"/>
    <n v="135.75"/>
    <n v="407.25"/>
    <n v="74.281805745554024"/>
  </r>
  <r>
    <x v="45"/>
    <x v="1"/>
    <n v="56"/>
    <n v="141930"/>
    <x v="2"/>
    <n v="1"/>
    <n v="56"/>
    <n v="187.68"/>
    <n v="187.68"/>
    <x v="1"/>
    <n v="131.68"/>
    <n v="131.68"/>
    <n v="70.161977834612117"/>
  </r>
  <r>
    <x v="17"/>
    <x v="13"/>
    <n v="88"/>
    <n v="141930"/>
    <x v="2"/>
    <n v="1"/>
    <n v="88"/>
    <n v="290.72000000000003"/>
    <n v="290.72000000000003"/>
    <x v="1"/>
    <n v="202.72000000000003"/>
    <n v="202.72000000000003"/>
    <n v="69.730324711062195"/>
  </r>
  <r>
    <x v="336"/>
    <x v="5"/>
    <n v="66"/>
    <n v="141931"/>
    <x v="2"/>
    <n v="1"/>
    <n v="66"/>
    <n v="217.12"/>
    <n v="217.12"/>
    <x v="1"/>
    <n v="151.12"/>
    <n v="151.12"/>
    <n v="69.602063375092115"/>
  </r>
  <r>
    <x v="86"/>
    <x v="18"/>
    <n v="323"/>
    <n v="141932"/>
    <x v="2"/>
    <n v="1"/>
    <n v="323"/>
    <n v="1070.8800000000001"/>
    <n v="1070.8800000000001"/>
    <x v="5"/>
    <n v="747.88000000000011"/>
    <n v="747.88000000000011"/>
    <n v="69.837890333183921"/>
  </r>
  <r>
    <x v="337"/>
    <x v="8"/>
    <n v="82"/>
    <n v="141932"/>
    <x v="2"/>
    <n v="1"/>
    <n v="82"/>
    <n v="305.44"/>
    <n v="305.44"/>
    <x v="5"/>
    <n v="223.44"/>
    <n v="223.44"/>
    <n v="73.153483499214246"/>
  </r>
  <r>
    <x v="209"/>
    <x v="6"/>
    <n v="78"/>
    <n v="141932"/>
    <x v="2"/>
    <n v="1"/>
    <n v="78"/>
    <n v="244.4"/>
    <n v="244.4"/>
    <x v="5"/>
    <n v="166.4"/>
    <n v="166.4"/>
    <n v="68.085106382978722"/>
  </r>
  <r>
    <x v="338"/>
    <x v="10"/>
    <n v="259"/>
    <n v="141933"/>
    <x v="1"/>
    <n v="1"/>
    <n v="259"/>
    <n v="864.8"/>
    <n v="864.8"/>
    <x v="5"/>
    <n v="605.79999999999995"/>
    <n v="605.79999999999995"/>
    <n v="70.05087881591119"/>
  </r>
  <r>
    <x v="88"/>
    <x v="18"/>
    <n v="323"/>
    <n v="141934"/>
    <x v="1"/>
    <n v="1"/>
    <n v="323"/>
    <n v="982.56"/>
    <n v="982.56"/>
    <x v="1"/>
    <n v="659.56"/>
    <n v="659.56"/>
    <n v="67.126689464256643"/>
  </r>
  <r>
    <x v="298"/>
    <x v="23"/>
    <n v="89"/>
    <n v="141934"/>
    <x v="1"/>
    <n v="1"/>
    <n v="89"/>
    <n v="327.52"/>
    <n v="327.52"/>
    <x v="1"/>
    <n v="238.51999999999998"/>
    <n v="238.51999999999998"/>
    <n v="72.826086956521735"/>
  </r>
  <r>
    <x v="162"/>
    <x v="5"/>
    <n v="99"/>
    <n v="141935"/>
    <x v="0"/>
    <n v="1"/>
    <n v="99"/>
    <n v="356"/>
    <n v="356"/>
    <x v="1"/>
    <n v="257"/>
    <n v="257"/>
    <n v="72.19101123595506"/>
  </r>
  <r>
    <x v="257"/>
    <x v="9"/>
    <n v="950"/>
    <n v="141936"/>
    <x v="1"/>
    <n v="1"/>
    <n v="950"/>
    <n v="724.96"/>
    <n v="724.96"/>
    <x v="1"/>
    <n v="-225.03999999999996"/>
    <n v="-225.03999999999996"/>
    <n v="-31.041712646214958"/>
  </r>
  <r>
    <x v="339"/>
    <x v="5"/>
    <n v="212"/>
    <n v="141937"/>
    <x v="2"/>
    <n v="2"/>
    <n v="424"/>
    <n v="695.52"/>
    <n v="1391.04"/>
    <x v="1"/>
    <n v="483.52"/>
    <n v="967.04"/>
    <n v="69.519208649643431"/>
  </r>
  <r>
    <x v="340"/>
    <x v="3"/>
    <n v="114"/>
    <n v="141937"/>
    <x v="2"/>
    <n v="2"/>
    <n v="228"/>
    <n v="320.16000000000003"/>
    <n v="640.32000000000005"/>
    <x v="1"/>
    <n v="206.16000000000003"/>
    <n v="412.32000000000005"/>
    <n v="64.392803598200899"/>
  </r>
  <r>
    <x v="337"/>
    <x v="8"/>
    <n v="82"/>
    <n v="141938"/>
    <x v="2"/>
    <n v="1"/>
    <n v="82"/>
    <n v="305.44"/>
    <n v="305.44"/>
    <x v="1"/>
    <n v="223.44"/>
    <n v="223.44"/>
    <n v="73.153483499214246"/>
  </r>
  <r>
    <x v="117"/>
    <x v="15"/>
    <n v="235"/>
    <n v="141938"/>
    <x v="2"/>
    <n v="1"/>
    <n v="235"/>
    <n v="776.48"/>
    <n v="776.48"/>
    <x v="1"/>
    <n v="541.48"/>
    <n v="541.48"/>
    <n v="69.735215330723264"/>
  </r>
  <r>
    <x v="104"/>
    <x v="18"/>
    <n v="439"/>
    <n v="141939"/>
    <x v="2"/>
    <n v="1"/>
    <n v="439"/>
    <n v="383.09"/>
    <n v="383.09"/>
    <x v="5"/>
    <n v="-55.910000000000025"/>
    <n v="-55.910000000000025"/>
    <n v="-14.594481714479635"/>
  </r>
  <r>
    <x v="99"/>
    <x v="21"/>
    <n v="948"/>
    <n v="141939"/>
    <x v="2"/>
    <n v="1"/>
    <n v="948"/>
    <n v="941.71"/>
    <n v="941.71"/>
    <x v="5"/>
    <n v="-6.2899999999999636"/>
    <n v="-6.2899999999999636"/>
    <n v="-0.66793386499027974"/>
  </r>
  <r>
    <x v="107"/>
    <x v="15"/>
    <n v="197"/>
    <n v="141939"/>
    <x v="2"/>
    <n v="1"/>
    <n v="197"/>
    <n v="195.41"/>
    <n v="195.41"/>
    <x v="5"/>
    <n v="-1.5900000000000034"/>
    <n v="-1.5900000000000034"/>
    <n v="-0.81367381403203687"/>
  </r>
  <r>
    <x v="25"/>
    <x v="4"/>
    <n v="1"/>
    <n v="141939"/>
    <x v="2"/>
    <n v="1"/>
    <n v="1"/>
    <n v="0"/>
    <n v="0"/>
    <x v="2"/>
    <n v="-1"/>
    <n v="-1"/>
    <e v="#DIV/0!"/>
  </r>
  <r>
    <x v="341"/>
    <x v="21"/>
    <n v="614"/>
    <n v="141940"/>
    <x v="1"/>
    <n v="1"/>
    <n v="614"/>
    <n v="2035.04"/>
    <n v="2035.04"/>
    <x v="5"/>
    <n v="1421.04"/>
    <n v="1421.04"/>
    <n v="69.828602877584714"/>
  </r>
  <r>
    <x v="68"/>
    <x v="3"/>
    <n v="50"/>
    <n v="141940"/>
    <x v="1"/>
    <n v="1"/>
    <n v="50"/>
    <n v="187.68"/>
    <n v="187.68"/>
    <x v="5"/>
    <n v="137.68"/>
    <n v="137.68"/>
    <n v="73.358908780903661"/>
  </r>
  <r>
    <x v="35"/>
    <x v="4"/>
    <n v="50"/>
    <n v="141940"/>
    <x v="1"/>
    <n v="1"/>
    <n v="50"/>
    <n v="222.27"/>
    <n v="222.27"/>
    <x v="5"/>
    <n v="172.27"/>
    <n v="172.27"/>
    <n v="77.504836460161059"/>
  </r>
  <r>
    <x v="325"/>
    <x v="21"/>
    <n v="787"/>
    <n v="141941"/>
    <x v="2"/>
    <n v="1"/>
    <n v="787"/>
    <n v="2388.3200000000002"/>
    <n v="2388.3200000000002"/>
    <x v="5"/>
    <n v="1601.3200000000002"/>
    <n v="1601.3200000000002"/>
    <n v="67.047966771621887"/>
  </r>
  <r>
    <x v="228"/>
    <x v="17"/>
    <n v="47"/>
    <n v="141941"/>
    <x v="2"/>
    <n v="2"/>
    <n v="94"/>
    <n v="158.24"/>
    <n v="316.48"/>
    <x v="5"/>
    <n v="111.24000000000001"/>
    <n v="222.48000000000002"/>
    <n v="70.298281092012132"/>
  </r>
  <r>
    <x v="342"/>
    <x v="5"/>
    <n v="105"/>
    <n v="141941"/>
    <x v="2"/>
    <n v="1"/>
    <n v="105"/>
    <n v="386.4"/>
    <n v="386.4"/>
    <x v="5"/>
    <n v="281.39999999999998"/>
    <n v="281.39999999999998"/>
    <n v="72.826086956521735"/>
  </r>
  <r>
    <x v="343"/>
    <x v="27"/>
    <n v="385"/>
    <n v="141941"/>
    <x v="2"/>
    <n v="1"/>
    <n v="385"/>
    <n v="853.02"/>
    <n v="853.02"/>
    <x v="5"/>
    <n v="468.02"/>
    <n v="468.02"/>
    <n v="54.866239947480707"/>
  </r>
  <r>
    <x v="344"/>
    <x v="14"/>
    <n v="32"/>
    <n v="141942"/>
    <x v="2"/>
    <n v="2"/>
    <n v="64"/>
    <n v="55.2"/>
    <n v="110.4"/>
    <x v="2"/>
    <n v="23.200000000000003"/>
    <n v="46.400000000000006"/>
    <n v="42.028985507246382"/>
  </r>
  <r>
    <x v="29"/>
    <x v="14"/>
    <n v="32"/>
    <n v="141942"/>
    <x v="2"/>
    <n v="2"/>
    <n v="64"/>
    <n v="55.2"/>
    <n v="110.4"/>
    <x v="2"/>
    <n v="23.200000000000003"/>
    <n v="46.400000000000006"/>
    <n v="42.028985507246382"/>
  </r>
  <r>
    <x v="298"/>
    <x v="23"/>
    <n v="89"/>
    <n v="141943"/>
    <x v="2"/>
    <n v="2"/>
    <n v="178"/>
    <n v="327.52"/>
    <n v="655.04"/>
    <x v="1"/>
    <n v="238.51999999999998"/>
    <n v="477.03999999999996"/>
    <n v="72.826086956521735"/>
  </r>
  <r>
    <x v="6"/>
    <x v="1"/>
    <n v="45"/>
    <n v="141944"/>
    <x v="0"/>
    <n v="2"/>
    <n v="90"/>
    <n v="111.87"/>
    <n v="223.74"/>
    <x v="0"/>
    <n v="66.87"/>
    <n v="133.74"/>
    <n v="59.774738535800488"/>
  </r>
  <r>
    <x v="214"/>
    <x v="11"/>
    <n v="18.5"/>
    <n v="141945"/>
    <x v="1"/>
    <n v="4"/>
    <n v="74"/>
    <n v="77.28"/>
    <n v="309.12"/>
    <x v="1"/>
    <n v="58.78"/>
    <n v="235.12"/>
    <n v="76.06107660455487"/>
  </r>
  <r>
    <x v="214"/>
    <x v="11"/>
    <n v="18.5"/>
    <n v="141945"/>
    <x v="1"/>
    <n v="2"/>
    <n v="37"/>
    <n v="105"/>
    <n v="210"/>
    <x v="1"/>
    <n v="86.5"/>
    <n v="173"/>
    <n v="82.38095238095238"/>
  </r>
  <r>
    <x v="214"/>
    <x v="11"/>
    <n v="18.5"/>
    <n v="141945"/>
    <x v="1"/>
    <n v="2"/>
    <n v="37"/>
    <n v="77.28"/>
    <n v="154.56"/>
    <x v="1"/>
    <n v="58.78"/>
    <n v="117.56"/>
    <n v="76.06107660455487"/>
  </r>
  <r>
    <x v="345"/>
    <x v="30"/>
    <n v="700"/>
    <n v="141946"/>
    <x v="1"/>
    <n v="1"/>
    <n v="700"/>
    <n v="1416.8"/>
    <n v="1416.8"/>
    <x v="5"/>
    <n v="716.8"/>
    <n v="716.8"/>
    <n v="50.59288537549407"/>
  </r>
  <r>
    <x v="207"/>
    <x v="11"/>
    <n v="44"/>
    <n v="141946"/>
    <x v="1"/>
    <n v="8"/>
    <n v="352"/>
    <n v="165.6"/>
    <n v="1324.8"/>
    <x v="5"/>
    <n v="121.6"/>
    <n v="972.8"/>
    <n v="73.429951690821255"/>
  </r>
  <r>
    <x v="150"/>
    <x v="2"/>
    <n v="274"/>
    <n v="141946"/>
    <x v="1"/>
    <n v="1"/>
    <n v="274"/>
    <n v="982.56"/>
    <n v="982.56"/>
    <x v="5"/>
    <n v="708.56"/>
    <n v="708.56"/>
    <n v="72.113662269988595"/>
  </r>
  <r>
    <x v="17"/>
    <x v="13"/>
    <n v="88"/>
    <n v="141947"/>
    <x v="1"/>
    <n v="1"/>
    <n v="88"/>
    <n v="290.72000000000003"/>
    <n v="290.72000000000003"/>
    <x v="1"/>
    <n v="202.72000000000003"/>
    <n v="202.72000000000003"/>
    <n v="69.730324711062195"/>
  </r>
  <r>
    <x v="45"/>
    <x v="1"/>
    <n v="56"/>
    <n v="141947"/>
    <x v="1"/>
    <n v="1"/>
    <n v="56"/>
    <n v="187.68"/>
    <n v="187.68"/>
    <x v="1"/>
    <n v="131.68"/>
    <n v="131.68"/>
    <n v="70.161977834612117"/>
  </r>
  <r>
    <x v="86"/>
    <x v="18"/>
    <n v="323"/>
    <n v="141948"/>
    <x v="0"/>
    <n v="1"/>
    <n v="323"/>
    <n v="1134.75"/>
    <n v="1134.75"/>
    <x v="0"/>
    <n v="811.75"/>
    <n v="811.75"/>
    <n v="71.535580524344567"/>
  </r>
  <r>
    <x v="297"/>
    <x v="16"/>
    <n v="165"/>
    <n v="141948"/>
    <x v="0"/>
    <n v="1"/>
    <n v="165"/>
    <n v="358.88"/>
    <n v="358.88"/>
    <x v="0"/>
    <n v="193.88"/>
    <n v="193.88"/>
    <n v="54.023629068212223"/>
  </r>
  <r>
    <x v="25"/>
    <x v="4"/>
    <n v="1"/>
    <n v="141949"/>
    <x v="1"/>
    <n v="1"/>
    <n v="1"/>
    <n v="165.6"/>
    <n v="165.6"/>
    <x v="2"/>
    <n v="164.6"/>
    <n v="164.6"/>
    <n v="99.39613526570048"/>
  </r>
  <r>
    <x v="69"/>
    <x v="2"/>
    <n v="0"/>
    <n v="141950"/>
    <x v="0"/>
    <n v="1"/>
    <n v="0"/>
    <n v="1330.25"/>
    <n v="1330.25"/>
    <x v="0"/>
    <n v="1330.25"/>
    <n v="1330.25"/>
    <n v="100"/>
  </r>
  <r>
    <x v="70"/>
    <x v="18"/>
    <n v="386"/>
    <n v="141951"/>
    <x v="2"/>
    <n v="1"/>
    <n v="386"/>
    <n v="1074.56"/>
    <n v="1074.56"/>
    <x v="1"/>
    <n v="688.56"/>
    <n v="688.56"/>
    <n v="64.078320428826686"/>
  </r>
  <r>
    <x v="152"/>
    <x v="10"/>
    <n v="259"/>
    <n v="141951"/>
    <x v="2"/>
    <n v="1"/>
    <n v="259"/>
    <n v="864.8"/>
    <n v="864.8"/>
    <x v="1"/>
    <n v="605.79999999999995"/>
    <n v="605.79999999999995"/>
    <n v="70.05087881591119"/>
  </r>
  <r>
    <x v="346"/>
    <x v="4"/>
    <n v="22"/>
    <n v="141952"/>
    <x v="2"/>
    <n v="1"/>
    <n v="22"/>
    <n v="43.08"/>
    <n v="43.08"/>
    <x v="2"/>
    <n v="21.08"/>
    <n v="21.08"/>
    <n v="48.932219127205194"/>
  </r>
  <r>
    <x v="347"/>
    <x v="31"/>
    <n v="129"/>
    <n v="141953"/>
    <x v="1"/>
    <n v="1"/>
    <n v="129"/>
    <n v="514.46"/>
    <n v="514.46"/>
    <x v="5"/>
    <n v="385.46000000000004"/>
    <n v="385.46000000000004"/>
    <n v="74.925164249893101"/>
  </r>
  <r>
    <x v="348"/>
    <x v="6"/>
    <n v="249"/>
    <n v="141953"/>
    <x v="1"/>
    <n v="1"/>
    <n v="249"/>
    <n v="460"/>
    <n v="460"/>
    <x v="5"/>
    <n v="211"/>
    <n v="211"/>
    <n v="45.869565217391305"/>
  </r>
  <r>
    <x v="57"/>
    <x v="17"/>
    <n v="57"/>
    <n v="141954"/>
    <x v="2"/>
    <n v="1"/>
    <n v="57"/>
    <n v="187.68"/>
    <n v="187.68"/>
    <x v="4"/>
    <n v="130.68"/>
    <n v="130.68"/>
    <n v="69.629156010230176"/>
  </r>
  <r>
    <x v="57"/>
    <x v="17"/>
    <n v="57"/>
    <n v="141954"/>
    <x v="2"/>
    <n v="1"/>
    <n v="57"/>
    <n v="187.68"/>
    <n v="187.68"/>
    <x v="4"/>
    <n v="130.68"/>
    <n v="130.68"/>
    <n v="69.629156010230176"/>
  </r>
  <r>
    <x v="88"/>
    <x v="18"/>
    <n v="323"/>
    <n v="141955"/>
    <x v="2"/>
    <n v="1"/>
    <n v="323"/>
    <n v="1070.8800000000001"/>
    <n v="1070.8800000000001"/>
    <x v="5"/>
    <n v="747.88000000000011"/>
    <n v="747.88000000000011"/>
    <n v="69.837890333183921"/>
  </r>
  <r>
    <x v="35"/>
    <x v="4"/>
    <n v="50"/>
    <n v="141955"/>
    <x v="2"/>
    <n v="1"/>
    <n v="50"/>
    <n v="120"/>
    <n v="120"/>
    <x v="5"/>
    <n v="70"/>
    <n v="70"/>
    <n v="58.333333333333336"/>
  </r>
  <r>
    <x v="222"/>
    <x v="17"/>
    <n v="50"/>
    <n v="141956"/>
    <x v="1"/>
    <n v="2"/>
    <n v="100"/>
    <n v="165.6"/>
    <n v="331.2"/>
    <x v="1"/>
    <n v="115.6"/>
    <n v="231.2"/>
    <n v="69.806763285024147"/>
  </r>
  <r>
    <x v="238"/>
    <x v="1"/>
    <n v="62"/>
    <n v="141956"/>
    <x v="1"/>
    <n v="1"/>
    <n v="62"/>
    <n v="231.84"/>
    <n v="231.84"/>
    <x v="1"/>
    <n v="169.84"/>
    <n v="169.84"/>
    <n v="73.257418909592815"/>
  </r>
  <r>
    <x v="7"/>
    <x v="6"/>
    <n v="121"/>
    <n v="141956"/>
    <x v="1"/>
    <n v="1"/>
    <n v="121"/>
    <n v="445.28"/>
    <n v="445.28"/>
    <x v="1"/>
    <n v="324.27999999999997"/>
    <n v="324.27999999999997"/>
    <n v="72.826086956521735"/>
  </r>
  <r>
    <x v="64"/>
    <x v="13"/>
    <n v="79"/>
    <n v="141956"/>
    <x v="1"/>
    <n v="1"/>
    <n v="79"/>
    <n v="261.27999999999997"/>
    <n v="261.27999999999997"/>
    <x v="1"/>
    <n v="182.27999999999997"/>
    <n v="182.27999999999997"/>
    <n v="69.76423759951011"/>
  </r>
  <r>
    <x v="213"/>
    <x v="17"/>
    <n v="70"/>
    <n v="141957"/>
    <x v="0"/>
    <n v="4"/>
    <n v="280"/>
    <n v="267.75"/>
    <n v="1071"/>
    <x v="0"/>
    <n v="197.75"/>
    <n v="791"/>
    <n v="73.856209150326805"/>
  </r>
  <r>
    <x v="75"/>
    <x v="10"/>
    <n v="208"/>
    <n v="141958"/>
    <x v="2"/>
    <n v="1"/>
    <n v="208"/>
    <n v="688.16"/>
    <n v="688.16"/>
    <x v="5"/>
    <n v="480.15999999999997"/>
    <n v="480.15999999999997"/>
    <n v="69.774471053243431"/>
  </r>
  <r>
    <x v="181"/>
    <x v="5"/>
    <n v="153"/>
    <n v="141958"/>
    <x v="2"/>
    <n v="2"/>
    <n v="306"/>
    <n v="504.16"/>
    <n v="1008.32"/>
    <x v="5"/>
    <n v="351.16"/>
    <n v="702.32"/>
    <n v="69.652491272611869"/>
  </r>
  <r>
    <x v="349"/>
    <x v="27"/>
    <n v="267"/>
    <n v="141959"/>
    <x v="2"/>
    <n v="1"/>
    <n v="267"/>
    <n v="570.4"/>
    <n v="570.4"/>
    <x v="4"/>
    <n v="303.39999999999998"/>
    <n v="303.39999999999998"/>
    <n v="53.190743338008417"/>
  </r>
  <r>
    <x v="177"/>
    <x v="29"/>
    <n v="65"/>
    <n v="141959"/>
    <x v="2"/>
    <n v="1"/>
    <n v="65"/>
    <n v="217.12"/>
    <n v="217.12"/>
    <x v="2"/>
    <n v="152.12"/>
    <n v="152.12"/>
    <n v="70.062638172439208"/>
  </r>
  <r>
    <x v="350"/>
    <x v="8"/>
    <n v="125"/>
    <n v="141960"/>
    <x v="1"/>
    <n v="1"/>
    <n v="125"/>
    <n v="460"/>
    <n v="460"/>
    <x v="5"/>
    <n v="335"/>
    <n v="335"/>
    <n v="72.826086956521735"/>
  </r>
  <r>
    <x v="103"/>
    <x v="2"/>
    <n v="332"/>
    <n v="141960"/>
    <x v="1"/>
    <n v="1"/>
    <n v="332"/>
    <n v="1173.92"/>
    <n v="1173.92"/>
    <x v="5"/>
    <n v="841.92000000000007"/>
    <n v="841.92000000000007"/>
    <n v="71.718686111489717"/>
  </r>
  <r>
    <x v="129"/>
    <x v="11"/>
    <n v="32"/>
    <n v="141960"/>
    <x v="1"/>
    <n v="6"/>
    <n v="191.99999999999989"/>
    <n v="128.80000000000001"/>
    <n v="772.8"/>
    <x v="5"/>
    <n v="96.800000000000011"/>
    <n v="580.80000000000007"/>
    <n v="75.155279503105604"/>
  </r>
  <r>
    <x v="351"/>
    <x v="4"/>
    <n v="5.5"/>
    <n v="141960"/>
    <x v="1"/>
    <n v="1"/>
    <n v="5.5"/>
    <n v="11.04"/>
    <n v="11.04"/>
    <x v="5"/>
    <n v="5.5399999999999991"/>
    <n v="5.5399999999999991"/>
    <n v="50.181159420289859"/>
  </r>
  <r>
    <x v="109"/>
    <x v="4"/>
    <n v="5.5"/>
    <n v="141960"/>
    <x v="1"/>
    <n v="1"/>
    <n v="5.5"/>
    <n v="11.04"/>
    <n v="11.04"/>
    <x v="5"/>
    <n v="5.5399999999999991"/>
    <n v="5.5399999999999991"/>
    <n v="50.181159420289859"/>
  </r>
  <r>
    <x v="25"/>
    <x v="4"/>
    <n v="1"/>
    <n v="141960"/>
    <x v="1"/>
    <n v="1"/>
    <n v="1"/>
    <n v="52.58"/>
    <n v="52.58"/>
    <x v="5"/>
    <n v="51.58"/>
    <n v="51.58"/>
    <n v="98.098136173449973"/>
  </r>
  <r>
    <x v="299"/>
    <x v="0"/>
    <n v="312"/>
    <n v="141961"/>
    <x v="0"/>
    <n v="1"/>
    <n v="312"/>
    <n v="1444.5"/>
    <n v="1444.5"/>
    <x v="0"/>
    <n v="1132.5"/>
    <n v="1132.5"/>
    <n v="78.400830737279335"/>
  </r>
  <r>
    <x v="352"/>
    <x v="4"/>
    <n v="125"/>
    <n v="141962"/>
    <x v="2"/>
    <n v="1"/>
    <n v="125"/>
    <n v="276"/>
    <n v="276"/>
    <x v="2"/>
    <n v="151"/>
    <n v="151"/>
    <n v="54.710144927536234"/>
  </r>
  <r>
    <x v="104"/>
    <x v="18"/>
    <n v="439"/>
    <n v="141963"/>
    <x v="1"/>
    <n v="1"/>
    <n v="439"/>
    <n v="1276.96"/>
    <n v="1276.96"/>
    <x v="5"/>
    <n v="837.96"/>
    <n v="837.96"/>
    <n v="65.621476005513088"/>
  </r>
  <r>
    <x v="51"/>
    <x v="23"/>
    <n v="90"/>
    <n v="141963"/>
    <x v="1"/>
    <n v="2"/>
    <n v="180"/>
    <n v="334.88"/>
    <n v="669.76"/>
    <x v="5"/>
    <n v="244.88"/>
    <n v="489.76"/>
    <n v="73.124701385570944"/>
  </r>
  <r>
    <x v="353"/>
    <x v="8"/>
    <n v="158"/>
    <n v="141964"/>
    <x v="2"/>
    <n v="1"/>
    <n v="158"/>
    <n v="585.12"/>
    <n v="585.12"/>
    <x v="1"/>
    <n v="427.12"/>
    <n v="427.12"/>
    <n v="72.996992070002733"/>
  </r>
  <r>
    <x v="84"/>
    <x v="18"/>
    <n v="448"/>
    <n v="141965"/>
    <x v="2"/>
    <n v="1"/>
    <n v="448"/>
    <n v="1483.04"/>
    <n v="1483.04"/>
    <x v="5"/>
    <n v="1035.04"/>
    <n v="1035.04"/>
    <n v="69.791779048441043"/>
  </r>
  <r>
    <x v="228"/>
    <x v="17"/>
    <n v="47"/>
    <n v="141965"/>
    <x v="2"/>
    <n v="1"/>
    <n v="47"/>
    <n v="158.24"/>
    <n v="158.24"/>
    <x v="5"/>
    <n v="111.24000000000001"/>
    <n v="111.24000000000001"/>
    <n v="70.298281092012132"/>
  </r>
  <r>
    <x v="5"/>
    <x v="5"/>
    <n v="99"/>
    <n v="141965"/>
    <x v="2"/>
    <n v="1"/>
    <n v="99"/>
    <n v="327.52"/>
    <n v="327.52"/>
    <x v="5"/>
    <n v="228.51999999999998"/>
    <n v="228.51999999999998"/>
    <n v="69.772838299951147"/>
  </r>
  <r>
    <x v="354"/>
    <x v="13"/>
    <n v="194"/>
    <n v="141965"/>
    <x v="2"/>
    <n v="1"/>
    <n v="194"/>
    <n v="644"/>
    <n v="644"/>
    <x v="5"/>
    <n v="450"/>
    <n v="450"/>
    <n v="69.875776397515537"/>
  </r>
  <r>
    <x v="228"/>
    <x v="17"/>
    <n v="47"/>
    <n v="141965"/>
    <x v="2"/>
    <n v="1"/>
    <n v="47"/>
    <n v="158.24"/>
    <n v="158.24"/>
    <x v="5"/>
    <n v="111.24000000000001"/>
    <n v="111.24000000000001"/>
    <n v="70.298281092012132"/>
  </r>
  <r>
    <x v="228"/>
    <x v="17"/>
    <n v="47"/>
    <n v="141965"/>
    <x v="2"/>
    <n v="1"/>
    <n v="47"/>
    <n v="158.24"/>
    <n v="158.24"/>
    <x v="5"/>
    <n v="111.24000000000001"/>
    <n v="111.24000000000001"/>
    <n v="70.298281092012132"/>
  </r>
  <r>
    <x v="144"/>
    <x v="22"/>
    <n v="159.25"/>
    <n v="141966"/>
    <x v="1"/>
    <n v="1"/>
    <n v="159.25"/>
    <n v="268.64"/>
    <n v="268.64"/>
    <x v="2"/>
    <n v="109.38999999999999"/>
    <n v="109.38999999999999"/>
    <n v="40.719922572960094"/>
  </r>
  <r>
    <x v="355"/>
    <x v="22"/>
    <n v="26"/>
    <n v="141966"/>
    <x v="1"/>
    <n v="1"/>
    <n v="26"/>
    <n v="55.2"/>
    <n v="55.2"/>
    <x v="2"/>
    <n v="29.200000000000003"/>
    <n v="29.200000000000003"/>
    <n v="52.89855072463768"/>
  </r>
  <r>
    <x v="356"/>
    <x v="22"/>
    <n v="32"/>
    <n v="141966"/>
    <x v="1"/>
    <n v="1"/>
    <n v="32"/>
    <n v="69.92"/>
    <n v="69.92"/>
    <x v="2"/>
    <n v="37.92"/>
    <n v="37.92"/>
    <n v="54.233409610983983"/>
  </r>
  <r>
    <x v="68"/>
    <x v="3"/>
    <n v="50"/>
    <n v="141967"/>
    <x v="2"/>
    <n v="1"/>
    <n v="50"/>
    <n v="187.68"/>
    <n v="187.68"/>
    <x v="1"/>
    <n v="137.68"/>
    <n v="137.68"/>
    <n v="73.358908780903661"/>
  </r>
  <r>
    <x v="26"/>
    <x v="11"/>
    <n v="27.2"/>
    <n v="141968"/>
    <x v="1"/>
    <n v="6"/>
    <n v="163.19999999999999"/>
    <n v="99.36"/>
    <n v="596.16"/>
    <x v="5"/>
    <n v="72.16"/>
    <n v="432.96"/>
    <n v="72.624798711755233"/>
  </r>
  <r>
    <x v="103"/>
    <x v="2"/>
    <n v="332"/>
    <n v="141968"/>
    <x v="1"/>
    <n v="1"/>
    <n v="332"/>
    <n v="1173.92"/>
    <n v="1173.92"/>
    <x v="5"/>
    <n v="841.92000000000007"/>
    <n v="841.92000000000007"/>
    <n v="71.718686111489717"/>
  </r>
  <r>
    <x v="226"/>
    <x v="15"/>
    <n v="192"/>
    <n v="141968"/>
    <x v="1"/>
    <n v="1"/>
    <n v="192"/>
    <n v="636.64"/>
    <n v="636.64"/>
    <x v="5"/>
    <n v="444.64"/>
    <n v="444.64"/>
    <n v="69.841668760995219"/>
  </r>
  <r>
    <x v="243"/>
    <x v="13"/>
    <n v="150"/>
    <n v="141968"/>
    <x v="1"/>
    <n v="1"/>
    <n v="150"/>
    <n v="496.8"/>
    <n v="496.8"/>
    <x v="5"/>
    <n v="346.8"/>
    <n v="346.8"/>
    <n v="69.806763285024147"/>
  </r>
  <r>
    <x v="57"/>
    <x v="17"/>
    <n v="57"/>
    <n v="141968"/>
    <x v="1"/>
    <n v="3"/>
    <n v="170.99999999999994"/>
    <n v="187.68"/>
    <n v="563.04"/>
    <x v="2"/>
    <n v="130.68"/>
    <n v="392.04"/>
    <n v="69.62915601023019"/>
  </r>
  <r>
    <x v="222"/>
    <x v="17"/>
    <n v="50"/>
    <n v="141969"/>
    <x v="0"/>
    <n v="2"/>
    <n v="100"/>
    <n v="191.25"/>
    <n v="382.5"/>
    <x v="0"/>
    <n v="141.25"/>
    <n v="282.5"/>
    <n v="73.856209150326805"/>
  </r>
  <r>
    <x v="182"/>
    <x v="23"/>
    <n v="82"/>
    <n v="141970"/>
    <x v="0"/>
    <n v="1"/>
    <n v="82"/>
    <n v="352.75"/>
    <n v="352.75"/>
    <x v="0"/>
    <n v="270.75"/>
    <n v="270.75"/>
    <n v="76.754075124025505"/>
  </r>
  <r>
    <x v="98"/>
    <x v="17"/>
    <n v="61.5"/>
    <n v="141971"/>
    <x v="0"/>
    <n v="4"/>
    <n v="246"/>
    <n v="220"/>
    <n v="880"/>
    <x v="0"/>
    <n v="158.5"/>
    <n v="634"/>
    <n v="72.045454545454547"/>
  </r>
  <r>
    <x v="53"/>
    <x v="3"/>
    <n v="69"/>
    <n v="141972"/>
    <x v="1"/>
    <n v="3"/>
    <n v="207.00000000000003"/>
    <n v="152.35"/>
    <n v="457.05"/>
    <x v="1"/>
    <n v="83.35"/>
    <n v="250.04999999999998"/>
    <n v="54.709550377420413"/>
  </r>
  <r>
    <x v="100"/>
    <x v="13"/>
    <n v="110"/>
    <n v="141972"/>
    <x v="1"/>
    <n v="1"/>
    <n v="110"/>
    <n v="364.32"/>
    <n v="364.32"/>
    <x v="1"/>
    <n v="254.32"/>
    <n v="254.32"/>
    <n v="69.806763285024147"/>
  </r>
  <r>
    <x v="27"/>
    <x v="10"/>
    <n v="191"/>
    <n v="141973"/>
    <x v="1"/>
    <n v="1"/>
    <n v="191"/>
    <n v="629.28"/>
    <n v="629.28"/>
    <x v="1"/>
    <n v="438.28"/>
    <n v="438.28"/>
    <n v="69.647851512840063"/>
  </r>
  <r>
    <x v="357"/>
    <x v="21"/>
    <n v="129"/>
    <n v="141973"/>
    <x v="1"/>
    <n v="1"/>
    <n v="129"/>
    <n v="448.96"/>
    <n v="448.96"/>
    <x v="1"/>
    <n v="319.95999999999998"/>
    <n v="319.95999999999998"/>
    <n v="71.266928011404133"/>
  </r>
  <r>
    <x v="282"/>
    <x v="12"/>
    <n v="173"/>
    <n v="141974"/>
    <x v="1"/>
    <n v="1"/>
    <n v="173"/>
    <n v="636.64"/>
    <n v="636.64"/>
    <x v="5"/>
    <n v="463.64"/>
    <n v="463.64"/>
    <n v="72.826086956521735"/>
  </r>
  <r>
    <x v="358"/>
    <x v="31"/>
    <n v="129"/>
    <n v="141975"/>
    <x v="3"/>
    <n v="5"/>
    <n v="645"/>
    <n v="244.15"/>
    <n v="1220.75"/>
    <x v="1"/>
    <n v="115.15"/>
    <n v="575.75"/>
    <n v="47.1636289166496"/>
  </r>
  <r>
    <x v="359"/>
    <x v="31"/>
    <n v="129"/>
    <n v="141975"/>
    <x v="3"/>
    <n v="3"/>
    <n v="387"/>
    <n v="244.15"/>
    <n v="732.45"/>
    <x v="1"/>
    <n v="115.15"/>
    <n v="345.45000000000005"/>
    <n v="47.1636289166496"/>
  </r>
  <r>
    <x v="360"/>
    <x v="31"/>
    <n v="164"/>
    <n v="141975"/>
    <x v="3"/>
    <n v="3"/>
    <n v="492.00000000000011"/>
    <n v="315.14999999999998"/>
    <n v="945.45"/>
    <x v="1"/>
    <n v="151.14999999999998"/>
    <n v="453.44999999999993"/>
    <n v="47.961288275424394"/>
  </r>
  <r>
    <x v="293"/>
    <x v="31"/>
    <n v="129"/>
    <n v="141975"/>
    <x v="3"/>
    <n v="1"/>
    <n v="129"/>
    <n v="244.15"/>
    <n v="244.15"/>
    <x v="1"/>
    <n v="115.15"/>
    <n v="115.15"/>
    <n v="47.1636289166496"/>
  </r>
  <r>
    <x v="361"/>
    <x v="31"/>
    <n v="129"/>
    <n v="141975"/>
    <x v="3"/>
    <n v="2"/>
    <n v="258"/>
    <n v="699"/>
    <n v="1398"/>
    <x v="1"/>
    <n v="570"/>
    <n v="1140"/>
    <n v="81.545064377682408"/>
  </r>
  <r>
    <x v="359"/>
    <x v="31"/>
    <n v="129"/>
    <n v="141976"/>
    <x v="3"/>
    <n v="1"/>
    <n v="129"/>
    <n v="594.15"/>
    <n v="594.15"/>
    <x v="0"/>
    <n v="465.15"/>
    <n v="465.15"/>
    <n v="78.288311032567535"/>
  </r>
  <r>
    <x v="156"/>
    <x v="26"/>
    <n v="218"/>
    <n v="141977"/>
    <x v="1"/>
    <n v="1"/>
    <n v="218"/>
    <n v="724.96"/>
    <n v="724.96"/>
    <x v="5"/>
    <n v="506.96000000000004"/>
    <n v="506.96000000000004"/>
    <n v="69.929375413815933"/>
  </r>
  <r>
    <x v="21"/>
    <x v="11"/>
    <n v="35"/>
    <n v="141977"/>
    <x v="1"/>
    <n v="4"/>
    <n v="140"/>
    <n v="128.80000000000001"/>
    <n v="515.20000000000005"/>
    <x v="5"/>
    <n v="93.800000000000011"/>
    <n v="375.20000000000005"/>
    <n v="72.826086956521735"/>
  </r>
  <r>
    <x v="172"/>
    <x v="10"/>
    <n v="620"/>
    <n v="141977"/>
    <x v="1"/>
    <n v="1"/>
    <n v="620"/>
    <n v="2057.12"/>
    <n v="2057.12"/>
    <x v="5"/>
    <n v="1437.12"/>
    <n v="1437.12"/>
    <n v="69.860776230847009"/>
  </r>
  <r>
    <x v="354"/>
    <x v="13"/>
    <n v="194"/>
    <n v="141977"/>
    <x v="1"/>
    <n v="1"/>
    <n v="194"/>
    <n v="644"/>
    <n v="644"/>
    <x v="5"/>
    <n v="450"/>
    <n v="450"/>
    <n v="69.875776397515537"/>
  </r>
  <r>
    <x v="256"/>
    <x v="2"/>
    <n v="229"/>
    <n v="141977"/>
    <x v="1"/>
    <n v="1"/>
    <n v="229"/>
    <n v="761.76"/>
    <n v="761.76"/>
    <x v="5"/>
    <n v="532.76"/>
    <n v="532.76"/>
    <n v="69.938038227263178"/>
  </r>
  <r>
    <x v="70"/>
    <x v="18"/>
    <n v="386"/>
    <n v="141977"/>
    <x v="1"/>
    <n v="1"/>
    <n v="386"/>
    <n v="1221.76"/>
    <n v="1221.76"/>
    <x v="5"/>
    <n v="835.76"/>
    <n v="835.76"/>
    <n v="68.406233630172864"/>
  </r>
  <r>
    <x v="25"/>
    <x v="4"/>
    <n v="1"/>
    <n v="141977"/>
    <x v="1"/>
    <n v="1"/>
    <n v="1"/>
    <n v="50"/>
    <n v="50"/>
    <x v="5"/>
    <n v="49"/>
    <n v="49"/>
    <n v="98"/>
  </r>
  <r>
    <x v="48"/>
    <x v="17"/>
    <n v="64.5"/>
    <n v="141978"/>
    <x v="1"/>
    <n v="3"/>
    <n v="193.5"/>
    <n v="222.87"/>
    <n v="668.61"/>
    <x v="0"/>
    <n v="158.37"/>
    <n v="475.11"/>
    <n v="71.059361959886928"/>
  </r>
  <r>
    <x v="168"/>
    <x v="21"/>
    <n v="329"/>
    <n v="141979"/>
    <x v="0"/>
    <n v="1"/>
    <n v="329"/>
    <n v="1258.8499999999999"/>
    <n v="1258.8499999999999"/>
    <x v="0"/>
    <n v="929.84999999999991"/>
    <n v="929.84999999999991"/>
    <n v="73.865035548317906"/>
  </r>
  <r>
    <x v="49"/>
    <x v="4"/>
    <n v="5"/>
    <n v="141980"/>
    <x v="2"/>
    <n v="1"/>
    <n v="5"/>
    <n v="11.04"/>
    <n v="11.04"/>
    <x v="1"/>
    <n v="6.0399999999999991"/>
    <n v="6.0399999999999991"/>
    <n v="54.710144927536234"/>
  </r>
  <r>
    <x v="362"/>
    <x v="4"/>
    <n v="52.5"/>
    <n v="141980"/>
    <x v="2"/>
    <n v="1"/>
    <n v="52.5"/>
    <n v="96.78"/>
    <n v="96.78"/>
    <x v="2"/>
    <n v="44.28"/>
    <n v="44.28"/>
    <n v="45.753254804711716"/>
  </r>
  <r>
    <x v="363"/>
    <x v="22"/>
    <n v="48"/>
    <n v="141980"/>
    <x v="2"/>
    <n v="1"/>
    <n v="48"/>
    <n v="87.95"/>
    <n v="87.95"/>
    <x v="2"/>
    <n v="39.950000000000003"/>
    <n v="39.950000000000003"/>
    <n v="45.423536100056857"/>
  </r>
  <r>
    <x v="364"/>
    <x v="1"/>
    <n v="68"/>
    <n v="141981"/>
    <x v="0"/>
    <n v="1"/>
    <n v="68"/>
    <n v="141.55000000000001"/>
    <n v="141.55000000000001"/>
    <x v="0"/>
    <n v="73.550000000000011"/>
    <n v="73.550000000000011"/>
    <n v="51.960438007771117"/>
  </r>
  <r>
    <x v="181"/>
    <x v="5"/>
    <n v="153"/>
    <n v="141982"/>
    <x v="2"/>
    <n v="1"/>
    <n v="153"/>
    <n v="504.16"/>
    <n v="504.16"/>
    <x v="5"/>
    <n v="351.16"/>
    <n v="351.16"/>
    <n v="69.652491272611869"/>
  </r>
  <r>
    <x v="75"/>
    <x v="10"/>
    <n v="208"/>
    <n v="141982"/>
    <x v="2"/>
    <n v="1"/>
    <n v="208"/>
    <n v="688.16"/>
    <n v="688.16"/>
    <x v="5"/>
    <n v="480.15999999999997"/>
    <n v="480.15999999999997"/>
    <n v="69.774471053243431"/>
  </r>
  <r>
    <x v="152"/>
    <x v="10"/>
    <n v="259"/>
    <n v="141982"/>
    <x v="2"/>
    <n v="1"/>
    <n v="259"/>
    <n v="864.8"/>
    <n v="864.8"/>
    <x v="5"/>
    <n v="605.79999999999995"/>
    <n v="605.79999999999995"/>
    <n v="70.05087881591119"/>
  </r>
  <r>
    <x v="305"/>
    <x v="18"/>
    <n v="386"/>
    <n v="141982"/>
    <x v="2"/>
    <n v="1"/>
    <n v="386"/>
    <n v="1221.76"/>
    <n v="1221.76"/>
    <x v="5"/>
    <n v="835.76"/>
    <n v="835.76"/>
    <n v="68.406233630172864"/>
  </r>
  <r>
    <x v="35"/>
    <x v="4"/>
    <n v="50"/>
    <n v="141983"/>
    <x v="2"/>
    <n v="1"/>
    <n v="50"/>
    <n v="260.91000000000003"/>
    <n v="260.91000000000003"/>
    <x v="5"/>
    <n v="210.91000000000003"/>
    <n v="210.91000000000003"/>
    <n v="80.83630370625886"/>
  </r>
  <r>
    <x v="365"/>
    <x v="10"/>
    <n v="332"/>
    <n v="141983"/>
    <x v="2"/>
    <n v="1"/>
    <n v="332"/>
    <n v="1100.32"/>
    <n v="1100.32"/>
    <x v="5"/>
    <n v="768.31999999999994"/>
    <n v="768.31999999999994"/>
    <n v="69.826959429984001"/>
  </r>
  <r>
    <x v="366"/>
    <x v="10"/>
    <n v="187"/>
    <n v="141983"/>
    <x v="2"/>
    <n v="1"/>
    <n v="187"/>
    <n v="886.88"/>
    <n v="886.88"/>
    <x v="5"/>
    <n v="699.88"/>
    <n v="699.88"/>
    <n v="78.914847555475376"/>
  </r>
  <r>
    <x v="366"/>
    <x v="10"/>
    <n v="187"/>
    <n v="141983"/>
    <x v="2"/>
    <n v="1"/>
    <n v="187"/>
    <n v="621.91999999999996"/>
    <n v="621.91999999999996"/>
    <x v="5"/>
    <n v="434.91999999999996"/>
    <n v="434.91999999999996"/>
    <n v="69.931824028813992"/>
  </r>
  <r>
    <x v="91"/>
    <x v="5"/>
    <n v="121"/>
    <n v="141984"/>
    <x v="1"/>
    <n v="1"/>
    <n v="121"/>
    <n v="478.4"/>
    <n v="478.4"/>
    <x v="5"/>
    <n v="357.4"/>
    <n v="357.4"/>
    <n v="74.707357859531783"/>
  </r>
  <r>
    <x v="339"/>
    <x v="5"/>
    <n v="212"/>
    <n v="141984"/>
    <x v="1"/>
    <n v="1"/>
    <n v="212"/>
    <n v="695.52"/>
    <n v="695.52"/>
    <x v="5"/>
    <n v="483.52"/>
    <n v="483.52"/>
    <n v="69.519208649643431"/>
  </r>
  <r>
    <x v="6"/>
    <x v="1"/>
    <n v="45"/>
    <n v="141984"/>
    <x v="1"/>
    <n v="1"/>
    <n v="45"/>
    <n v="108.19"/>
    <n v="108.19"/>
    <x v="5"/>
    <n v="63.19"/>
    <n v="63.19"/>
    <n v="58.406507070893795"/>
  </r>
  <r>
    <x v="161"/>
    <x v="14"/>
    <n v="32"/>
    <n v="141985"/>
    <x v="1"/>
    <n v="1"/>
    <n v="32"/>
    <n v="55.2"/>
    <n v="55.2"/>
    <x v="1"/>
    <n v="23.200000000000003"/>
    <n v="23.200000000000003"/>
    <n v="42.028985507246382"/>
  </r>
  <r>
    <x v="367"/>
    <x v="14"/>
    <n v="32"/>
    <n v="141985"/>
    <x v="1"/>
    <n v="1"/>
    <n v="32"/>
    <n v="55.2"/>
    <n v="55.2"/>
    <x v="1"/>
    <n v="23.200000000000003"/>
    <n v="23.200000000000003"/>
    <n v="42.028985507246382"/>
  </r>
  <r>
    <x v="368"/>
    <x v="4"/>
    <n v="32"/>
    <n v="141985"/>
    <x v="1"/>
    <n v="1"/>
    <n v="32"/>
    <n v="55.2"/>
    <n v="55.2"/>
    <x v="1"/>
    <n v="23.200000000000003"/>
    <n v="23.200000000000003"/>
    <n v="42.028985507246382"/>
  </r>
  <r>
    <x v="305"/>
    <x v="18"/>
    <n v="386"/>
    <n v="141986"/>
    <x v="2"/>
    <n v="1"/>
    <n v="386"/>
    <n v="1221.76"/>
    <n v="1221.76"/>
    <x v="5"/>
    <n v="835.76"/>
    <n v="835.76"/>
    <n v="68.406233630172864"/>
  </r>
  <r>
    <x v="35"/>
    <x v="4"/>
    <n v="50"/>
    <n v="141986"/>
    <x v="2"/>
    <n v="1"/>
    <n v="50"/>
    <n v="122.18"/>
    <n v="122.18"/>
    <x v="5"/>
    <n v="72.180000000000007"/>
    <n v="72.180000000000007"/>
    <n v="59.076771975773454"/>
  </r>
  <r>
    <x v="364"/>
    <x v="1"/>
    <n v="68"/>
    <n v="141987"/>
    <x v="1"/>
    <n v="1"/>
    <n v="68"/>
    <n v="1350.56"/>
    <n v="1350.56"/>
    <x v="5"/>
    <n v="1282.56"/>
    <n v="1282.56"/>
    <n v="94.965051534178414"/>
  </r>
  <r>
    <x v="120"/>
    <x v="0"/>
    <n v="267"/>
    <n v="141988"/>
    <x v="1"/>
    <n v="1"/>
    <n v="267"/>
    <n v="1041.44"/>
    <n v="1041.44"/>
    <x v="1"/>
    <n v="774.44"/>
    <n v="774.44"/>
    <n v="74.362421262866789"/>
  </r>
  <r>
    <x v="136"/>
    <x v="2"/>
    <n v="338"/>
    <n v="141989"/>
    <x v="0"/>
    <n v="1"/>
    <n v="338"/>
    <n v="1381.25"/>
    <n v="1381.25"/>
    <x v="3"/>
    <n v="1043.25"/>
    <n v="1043.25"/>
    <n v="75.529411764705884"/>
  </r>
  <r>
    <x v="369"/>
    <x v="29"/>
    <n v="96"/>
    <n v="141990"/>
    <x v="2"/>
    <n v="1"/>
    <n v="96"/>
    <n v="320.16000000000003"/>
    <n v="320.16000000000003"/>
    <x v="4"/>
    <n v="224.16000000000003"/>
    <n v="224.16000000000003"/>
    <n v="70.014992503748132"/>
  </r>
  <r>
    <x v="25"/>
    <x v="4"/>
    <n v="1"/>
    <n v="141991"/>
    <x v="1"/>
    <n v="2"/>
    <n v="2"/>
    <n v="276"/>
    <n v="552"/>
    <x v="1"/>
    <n v="275"/>
    <n v="550"/>
    <n v="99.637681159420282"/>
  </r>
  <r>
    <x v="126"/>
    <x v="21"/>
    <n v="657"/>
    <n v="141992"/>
    <x v="2"/>
    <n v="1"/>
    <n v="657"/>
    <n v="2226.4"/>
    <n v="2226.4"/>
    <x v="3"/>
    <n v="1569.4"/>
    <n v="1569.4"/>
    <n v="70.490477901545106"/>
  </r>
  <r>
    <x v="25"/>
    <x v="4"/>
    <n v="1"/>
    <n v="141993"/>
    <x v="1"/>
    <n v="1"/>
    <n v="1"/>
    <n v="17.66"/>
    <n v="17.66"/>
    <x v="1"/>
    <n v="16.66"/>
    <n v="16.66"/>
    <n v="94.337485843714603"/>
  </r>
  <r>
    <x v="261"/>
    <x v="21"/>
    <n v="515"/>
    <n v="141994"/>
    <x v="2"/>
    <n v="1"/>
    <n v="515"/>
    <n v="1519.84"/>
    <n v="1519.84"/>
    <x v="5"/>
    <n v="1004.8399999999999"/>
    <n v="1004.8399999999999"/>
    <n v="66.114854195178438"/>
  </r>
  <r>
    <x v="145"/>
    <x v="21"/>
    <n v="591"/>
    <n v="141994"/>
    <x v="2"/>
    <n v="1"/>
    <n v="591"/>
    <n v="1740.64"/>
    <n v="1740.64"/>
    <x v="5"/>
    <n v="1149.6400000000001"/>
    <n v="1149.6400000000001"/>
    <n v="66.046971228973248"/>
  </r>
  <r>
    <x v="35"/>
    <x v="4"/>
    <n v="50"/>
    <n v="141994"/>
    <x v="2"/>
    <n v="1"/>
    <n v="50"/>
    <n v="326.05"/>
    <n v="326.05"/>
    <x v="5"/>
    <n v="276.05"/>
    <n v="276.05"/>
    <n v="84.664928691918419"/>
  </r>
  <r>
    <x v="370"/>
    <x v="24"/>
    <n v="399"/>
    <n v="141995"/>
    <x v="1"/>
    <n v="1"/>
    <n v="399"/>
    <n v="732.32"/>
    <n v="732.32"/>
    <x v="5"/>
    <n v="333.32000000000005"/>
    <n v="333.32000000000005"/>
    <n v="45.515621586191834"/>
  </r>
  <r>
    <x v="21"/>
    <x v="11"/>
    <n v="35"/>
    <n v="141995"/>
    <x v="1"/>
    <n v="4"/>
    <n v="140"/>
    <n v="128.80000000000001"/>
    <n v="515.20000000000005"/>
    <x v="5"/>
    <n v="93.800000000000011"/>
    <n v="375.20000000000005"/>
    <n v="72.826086956521735"/>
  </r>
  <r>
    <x v="371"/>
    <x v="18"/>
    <n v="527"/>
    <n v="141996"/>
    <x v="0"/>
    <n v="1"/>
    <n v="527"/>
    <n v="2023"/>
    <n v="2023"/>
    <x v="0"/>
    <n v="1496"/>
    <n v="1496"/>
    <n v="73.94957983193278"/>
  </r>
  <r>
    <x v="372"/>
    <x v="0"/>
    <n v="476"/>
    <n v="141997"/>
    <x v="1"/>
    <n v="1"/>
    <n v="476"/>
    <n v="1549.28"/>
    <n v="1549.28"/>
    <x v="5"/>
    <n v="1073.28"/>
    <n v="1073.28"/>
    <n v="69.276050810699161"/>
  </r>
  <r>
    <x v="347"/>
    <x v="31"/>
    <n v="129"/>
    <n v="141997"/>
    <x v="1"/>
    <n v="1"/>
    <n v="129"/>
    <n v="514.46"/>
    <n v="514.46"/>
    <x v="5"/>
    <n v="385.46000000000004"/>
    <n v="385.46000000000004"/>
    <n v="74.925164249893101"/>
  </r>
  <r>
    <x v="152"/>
    <x v="10"/>
    <n v="259"/>
    <n v="141998"/>
    <x v="2"/>
    <n v="1"/>
    <n v="259"/>
    <n v="864.8"/>
    <n v="864.8"/>
    <x v="5"/>
    <n v="605.79999999999995"/>
    <n v="605.79999999999995"/>
    <n v="70.05087881591119"/>
  </r>
  <r>
    <x v="75"/>
    <x v="10"/>
    <n v="208"/>
    <n v="141998"/>
    <x v="2"/>
    <n v="1"/>
    <n v="208"/>
    <n v="688.16"/>
    <n v="688.16"/>
    <x v="5"/>
    <n v="480.15999999999997"/>
    <n v="480.15999999999997"/>
    <n v="69.774471053243431"/>
  </r>
  <r>
    <x v="181"/>
    <x v="5"/>
    <n v="153"/>
    <n v="141998"/>
    <x v="2"/>
    <n v="1"/>
    <n v="153"/>
    <n v="504.16"/>
    <n v="504.16"/>
    <x v="5"/>
    <n v="351.16"/>
    <n v="351.16"/>
    <n v="69.652491272611869"/>
  </r>
  <r>
    <x v="86"/>
    <x v="18"/>
    <n v="323"/>
    <n v="141998"/>
    <x v="2"/>
    <n v="1"/>
    <n v="323"/>
    <n v="1070.8800000000001"/>
    <n v="1070.8800000000001"/>
    <x v="5"/>
    <n v="747.88000000000011"/>
    <n v="747.88000000000011"/>
    <n v="69.837890333183921"/>
  </r>
  <r>
    <x v="48"/>
    <x v="17"/>
    <n v="64.5"/>
    <n v="141999"/>
    <x v="2"/>
    <n v="1"/>
    <n v="64.5"/>
    <n v="209.76"/>
    <n v="209.76"/>
    <x v="1"/>
    <n v="145.26"/>
    <n v="145.26"/>
    <n v="69.250572082379861"/>
  </r>
  <r>
    <x v="6"/>
    <x v="1"/>
    <n v="45"/>
    <n v="141999"/>
    <x v="2"/>
    <n v="1"/>
    <n v="45"/>
    <n v="108.19"/>
    <n v="108.19"/>
    <x v="1"/>
    <n v="63.19"/>
    <n v="63.19"/>
    <n v="58.406507070893795"/>
  </r>
  <r>
    <x v="6"/>
    <x v="1"/>
    <n v="45"/>
    <n v="141999"/>
    <x v="2"/>
    <n v="1"/>
    <n v="45"/>
    <n v="108.19"/>
    <n v="108.19"/>
    <x v="1"/>
    <n v="63.19"/>
    <n v="63.19"/>
    <n v="58.406507070893795"/>
  </r>
  <r>
    <x v="342"/>
    <x v="5"/>
    <n v="105"/>
    <n v="141999"/>
    <x v="2"/>
    <n v="2"/>
    <n v="210"/>
    <n v="386.4"/>
    <n v="772.8"/>
    <x v="1"/>
    <n v="281.39999999999998"/>
    <n v="562.79999999999995"/>
    <n v="72.826086956521735"/>
  </r>
  <r>
    <x v="181"/>
    <x v="5"/>
    <n v="153"/>
    <n v="141999"/>
    <x v="2"/>
    <n v="1"/>
    <n v="153"/>
    <n v="504.16"/>
    <n v="504.16"/>
    <x v="1"/>
    <n v="351.16"/>
    <n v="351.16"/>
    <n v="69.652491272611869"/>
  </r>
  <r>
    <x v="35"/>
    <x v="4"/>
    <n v="50"/>
    <n v="141999"/>
    <x v="2"/>
    <n v="1"/>
    <n v="50"/>
    <n v="199.36"/>
    <n v="199.36"/>
    <x v="1"/>
    <n v="149.36000000000001"/>
    <n v="149.36000000000001"/>
    <n v="74.919743178170151"/>
  </r>
  <r>
    <x v="373"/>
    <x v="31"/>
    <n v="124"/>
    <n v="142000"/>
    <x v="1"/>
    <n v="1"/>
    <n v="124"/>
    <n v="514.46"/>
    <n v="514.46"/>
    <x v="1"/>
    <n v="390.46000000000004"/>
    <n v="390.46000000000004"/>
    <n v="75.897057108424377"/>
  </r>
  <r>
    <x v="277"/>
    <x v="4"/>
    <n v="327"/>
    <n v="142001"/>
    <x v="1"/>
    <n v="1"/>
    <n v="327"/>
    <n v="1144.48"/>
    <n v="1144.48"/>
    <x v="5"/>
    <n v="817.48"/>
    <n v="817.48"/>
    <n v="71.428072137564655"/>
  </r>
  <r>
    <x v="374"/>
    <x v="4"/>
    <n v="330"/>
    <n v="142001"/>
    <x v="1"/>
    <n v="1"/>
    <n v="330"/>
    <n v="1081.92"/>
    <n v="1081.92"/>
    <x v="5"/>
    <n v="751.92000000000007"/>
    <n v="751.92000000000007"/>
    <n v="69.498669032830534"/>
  </r>
  <r>
    <x v="277"/>
    <x v="4"/>
    <n v="327"/>
    <n v="142002"/>
    <x v="1"/>
    <n v="1"/>
    <n v="327"/>
    <n v="1144.48"/>
    <n v="1144.48"/>
    <x v="5"/>
    <n v="817.48"/>
    <n v="817.48"/>
    <n v="71.428072137564655"/>
  </r>
  <r>
    <x v="374"/>
    <x v="4"/>
    <n v="330"/>
    <n v="142002"/>
    <x v="1"/>
    <n v="1"/>
    <n v="330"/>
    <n v="1081.92"/>
    <n v="1081.92"/>
    <x v="5"/>
    <n v="751.92000000000007"/>
    <n v="751.92000000000007"/>
    <n v="69.498669032830534"/>
  </r>
  <r>
    <x v="64"/>
    <x v="13"/>
    <n v="79"/>
    <n v="142003"/>
    <x v="2"/>
    <n v="1"/>
    <n v="79"/>
    <n v="261.27999999999997"/>
    <n v="261.27999999999997"/>
    <x v="1"/>
    <n v="182.27999999999997"/>
    <n v="182.27999999999997"/>
    <n v="69.76423759951011"/>
  </r>
  <r>
    <x v="23"/>
    <x v="17"/>
    <n v="50"/>
    <n v="142004"/>
    <x v="1"/>
    <n v="3"/>
    <n v="150.00000000000006"/>
    <n v="165.6"/>
    <n v="496.8"/>
    <x v="1"/>
    <n v="115.6"/>
    <n v="346.79999999999995"/>
    <n v="69.806763285024147"/>
  </r>
  <r>
    <x v="375"/>
    <x v="23"/>
    <n v="67"/>
    <n v="142004"/>
    <x v="1"/>
    <n v="2"/>
    <n v="134"/>
    <n v="224.48"/>
    <n v="448.96"/>
    <x v="1"/>
    <n v="157.47999999999999"/>
    <n v="314.95999999999998"/>
    <n v="70.153243050605838"/>
  </r>
  <r>
    <x v="150"/>
    <x v="2"/>
    <n v="274"/>
    <n v="142005"/>
    <x v="1"/>
    <n v="1"/>
    <n v="274"/>
    <n v="982.56"/>
    <n v="982.56"/>
    <x v="5"/>
    <n v="708.56"/>
    <n v="708.56"/>
    <n v="72.113662269988595"/>
  </r>
  <r>
    <x v="207"/>
    <x v="11"/>
    <n v="44"/>
    <n v="142005"/>
    <x v="1"/>
    <n v="4"/>
    <n v="176"/>
    <n v="165.6"/>
    <n v="662.4"/>
    <x v="5"/>
    <n v="121.6"/>
    <n v="486.4"/>
    <n v="73.429951690821255"/>
  </r>
  <r>
    <x v="214"/>
    <x v="11"/>
    <n v="18.5"/>
    <n v="142006"/>
    <x v="1"/>
    <n v="6"/>
    <n v="111"/>
    <n v="77.28"/>
    <n v="463.68"/>
    <x v="1"/>
    <n v="58.78"/>
    <n v="352.68"/>
    <n v="76.06107660455487"/>
  </r>
  <r>
    <x v="228"/>
    <x v="17"/>
    <n v="47"/>
    <n v="142007"/>
    <x v="2"/>
    <n v="3"/>
    <n v="141"/>
    <n v="158.24"/>
    <n v="474.72"/>
    <x v="4"/>
    <n v="111.24000000000001"/>
    <n v="333.72"/>
    <n v="70.298281092012132"/>
  </r>
  <r>
    <x v="48"/>
    <x v="17"/>
    <n v="64.5"/>
    <n v="142008"/>
    <x v="2"/>
    <n v="2"/>
    <n v="129"/>
    <n v="209.76"/>
    <n v="419.52"/>
    <x v="4"/>
    <n v="145.26"/>
    <n v="290.52"/>
    <n v="69.250572082379861"/>
  </r>
  <r>
    <x v="48"/>
    <x v="17"/>
    <n v="64.5"/>
    <n v="142008"/>
    <x v="2"/>
    <n v="1"/>
    <n v="64.5"/>
    <n v="209.76"/>
    <n v="209.76"/>
    <x v="4"/>
    <n v="145.26"/>
    <n v="145.26"/>
    <n v="69.250572082379861"/>
  </r>
  <r>
    <x v="73"/>
    <x v="11"/>
    <n v="35"/>
    <n v="142009"/>
    <x v="1"/>
    <n v="6"/>
    <n v="210"/>
    <n v="123.64"/>
    <n v="741.84"/>
    <x v="1"/>
    <n v="88.64"/>
    <n v="531.84"/>
    <n v="71.692009058557105"/>
  </r>
  <r>
    <x v="57"/>
    <x v="17"/>
    <n v="57"/>
    <n v="142010"/>
    <x v="2"/>
    <n v="2"/>
    <n v="114"/>
    <n v="187.68"/>
    <n v="375.36"/>
    <x v="4"/>
    <n v="130.68"/>
    <n v="261.36"/>
    <n v="69.629156010230176"/>
  </r>
  <r>
    <x v="120"/>
    <x v="0"/>
    <n v="267"/>
    <n v="142011"/>
    <x v="2"/>
    <n v="1"/>
    <n v="267"/>
    <n v="1041.44"/>
    <n v="1041.44"/>
    <x v="5"/>
    <n v="774.44"/>
    <n v="774.44"/>
    <n v="74.362421262866789"/>
  </r>
  <r>
    <x v="163"/>
    <x v="26"/>
    <n v="124"/>
    <n v="142011"/>
    <x v="2"/>
    <n v="1"/>
    <n v="124"/>
    <n v="504.16"/>
    <n v="504.16"/>
    <x v="5"/>
    <n v="380.16"/>
    <n v="380.16"/>
    <n v="75.404633449698508"/>
  </r>
  <r>
    <x v="35"/>
    <x v="4"/>
    <n v="50"/>
    <n v="142011"/>
    <x v="2"/>
    <n v="1"/>
    <n v="50"/>
    <n v="154.56"/>
    <n v="154.56"/>
    <x v="5"/>
    <n v="104.56"/>
    <n v="104.56"/>
    <n v="67.650103519668733"/>
  </r>
  <r>
    <x v="376"/>
    <x v="18"/>
    <n v="365"/>
    <n v="142012"/>
    <x v="1"/>
    <n v="1"/>
    <n v="365"/>
    <n v="1593.44"/>
    <n v="1593.44"/>
    <x v="5"/>
    <n v="1228.44"/>
    <n v="1228.44"/>
    <n v="77.093583693141881"/>
  </r>
  <r>
    <x v="38"/>
    <x v="17"/>
    <n v="47"/>
    <n v="142013"/>
    <x v="0"/>
    <n v="2"/>
    <n v="94"/>
    <n v="182.75"/>
    <n v="365.5"/>
    <x v="0"/>
    <n v="135.75"/>
    <n v="271.5"/>
    <n v="74.281805745554024"/>
  </r>
  <r>
    <x v="191"/>
    <x v="22"/>
    <n v="68"/>
    <n v="142014"/>
    <x v="2"/>
    <n v="1"/>
    <n v="68"/>
    <n v="128.80000000000001"/>
    <n v="128.80000000000001"/>
    <x v="2"/>
    <n v="60.800000000000011"/>
    <n v="60.800000000000011"/>
    <n v="47.204968944099384"/>
  </r>
  <r>
    <x v="35"/>
    <x v="4"/>
    <n v="50"/>
    <n v="142015"/>
    <x v="1"/>
    <n v="1"/>
    <n v="50"/>
    <n v="400"/>
    <n v="400"/>
    <x v="5"/>
    <n v="350"/>
    <n v="350"/>
    <n v="87.5"/>
  </r>
  <r>
    <x v="333"/>
    <x v="21"/>
    <n v="1993"/>
    <n v="142015"/>
    <x v="1"/>
    <n v="1"/>
    <n v="1993"/>
    <n v="5869.5"/>
    <n v="5869.5"/>
    <x v="5"/>
    <n v="3876.5"/>
    <n v="3876.5"/>
    <n v="66.044807905273018"/>
  </r>
  <r>
    <x v="41"/>
    <x v="13"/>
    <n v="166"/>
    <n v="142015"/>
    <x v="1"/>
    <n v="1"/>
    <n v="166"/>
    <n v="570.4"/>
    <n v="570.4"/>
    <x v="5"/>
    <n v="404.4"/>
    <n v="404.4"/>
    <n v="70.897615708274898"/>
  </r>
  <r>
    <x v="377"/>
    <x v="27"/>
    <n v="235"/>
    <n v="142015"/>
    <x v="1"/>
    <n v="1"/>
    <n v="235"/>
    <n v="521.82000000000005"/>
    <n v="521.82000000000005"/>
    <x v="5"/>
    <n v="286.82000000000005"/>
    <n v="286.82000000000005"/>
    <n v="54.965313709708333"/>
  </r>
  <r>
    <x v="119"/>
    <x v="0"/>
    <n v="642"/>
    <n v="142015"/>
    <x v="1"/>
    <n v="1"/>
    <n v="642"/>
    <n v="2653.28"/>
    <n v="2653.28"/>
    <x v="5"/>
    <n v="2011.2800000000002"/>
    <n v="2011.2800000000002"/>
    <n v="75.803533739371645"/>
  </r>
  <r>
    <x v="287"/>
    <x v="20"/>
    <n v="208"/>
    <n v="142015"/>
    <x v="1"/>
    <n v="1"/>
    <n v="208"/>
    <n v="503.42"/>
    <n v="503.42"/>
    <x v="5"/>
    <n v="295.42"/>
    <n v="295.42"/>
    <n v="58.682610941162451"/>
  </r>
  <r>
    <x v="46"/>
    <x v="20"/>
    <n v="170"/>
    <n v="142015"/>
    <x v="1"/>
    <n v="1"/>
    <n v="170"/>
    <n v="412.9"/>
    <n v="412.9"/>
    <x v="5"/>
    <n v="242.89999999999998"/>
    <n v="242.89999999999998"/>
    <n v="58.827803342213613"/>
  </r>
  <r>
    <x v="378"/>
    <x v="10"/>
    <n v="833"/>
    <n v="142015"/>
    <x v="1"/>
    <n v="1"/>
    <n v="833"/>
    <n v="2756.32"/>
    <n v="2756.32"/>
    <x v="5"/>
    <n v="1923.3200000000002"/>
    <n v="1923.3200000000002"/>
    <n v="69.778545306785873"/>
  </r>
  <r>
    <x v="188"/>
    <x v="13"/>
    <n v="184"/>
    <n v="142015"/>
    <x v="1"/>
    <n v="1"/>
    <n v="184"/>
    <n v="540.96"/>
    <n v="540.96"/>
    <x v="5"/>
    <n v="356.96000000000004"/>
    <n v="356.96000000000004"/>
    <n v="65.986394557823132"/>
  </r>
  <r>
    <x v="379"/>
    <x v="1"/>
    <n v="141"/>
    <n v="142015"/>
    <x v="1"/>
    <n v="1"/>
    <n v="141"/>
    <n v="415.84"/>
    <n v="415.84"/>
    <x v="5"/>
    <n v="274.83999999999997"/>
    <n v="274.83999999999997"/>
    <n v="66.092727972297041"/>
  </r>
  <r>
    <x v="305"/>
    <x v="18"/>
    <n v="386"/>
    <n v="142016"/>
    <x v="2"/>
    <n v="1"/>
    <n v="386"/>
    <n v="1221.76"/>
    <n v="1221.76"/>
    <x v="5"/>
    <n v="835.76"/>
    <n v="835.76"/>
    <n v="68.406233630172864"/>
  </r>
  <r>
    <x v="35"/>
    <x v="4"/>
    <n v="50"/>
    <n v="142016"/>
    <x v="2"/>
    <n v="1"/>
    <n v="50"/>
    <n v="122.18"/>
    <n v="122.18"/>
    <x v="5"/>
    <n v="72.180000000000007"/>
    <n v="72.180000000000007"/>
    <n v="59.076771975773454"/>
  </r>
  <r>
    <x v="380"/>
    <x v="21"/>
    <n v="837"/>
    <n v="142017"/>
    <x v="1"/>
    <n v="1"/>
    <n v="837"/>
    <n v="2771.04"/>
    <n v="2771.04"/>
    <x v="5"/>
    <n v="1934.04"/>
    <n v="1934.04"/>
    <n v="69.794734107050061"/>
  </r>
  <r>
    <x v="339"/>
    <x v="5"/>
    <n v="212"/>
    <n v="142017"/>
    <x v="1"/>
    <n v="1"/>
    <n v="212"/>
    <n v="695.52"/>
    <n v="695.52"/>
    <x v="5"/>
    <n v="483.52"/>
    <n v="483.52"/>
    <n v="69.519208649643431"/>
  </r>
  <r>
    <x v="340"/>
    <x v="3"/>
    <n v="114"/>
    <n v="142017"/>
    <x v="1"/>
    <n v="1"/>
    <n v="114"/>
    <n v="320.16000000000003"/>
    <n v="320.16000000000003"/>
    <x v="5"/>
    <n v="206.16000000000003"/>
    <n v="206.16000000000003"/>
    <n v="64.392803598200899"/>
  </r>
  <r>
    <x v="71"/>
    <x v="21"/>
    <n v="434"/>
    <n v="142018"/>
    <x v="1"/>
    <n v="1"/>
    <n v="434"/>
    <n v="1457.28"/>
    <n v="1457.28"/>
    <x v="5"/>
    <n v="1023.28"/>
    <n v="1023.28"/>
    <n v="70.218489240228365"/>
  </r>
  <r>
    <x v="26"/>
    <x v="11"/>
    <n v="27.2"/>
    <n v="142018"/>
    <x v="1"/>
    <n v="4"/>
    <n v="108.80000000000001"/>
    <n v="99.36"/>
    <n v="397.44"/>
    <x v="5"/>
    <n v="72.16"/>
    <n v="288.64"/>
    <n v="72.624798711755233"/>
  </r>
  <r>
    <x v="152"/>
    <x v="10"/>
    <n v="259"/>
    <n v="142019"/>
    <x v="2"/>
    <n v="1"/>
    <n v="259"/>
    <n v="864.8"/>
    <n v="864.8"/>
    <x v="1"/>
    <n v="605.79999999999995"/>
    <n v="605.79999999999995"/>
    <n v="70.05087881591119"/>
  </r>
  <r>
    <x v="75"/>
    <x v="10"/>
    <n v="208"/>
    <n v="142019"/>
    <x v="2"/>
    <n v="1"/>
    <n v="208"/>
    <n v="688.16"/>
    <n v="688.16"/>
    <x v="1"/>
    <n v="480.15999999999997"/>
    <n v="480.15999999999997"/>
    <n v="69.774471053243431"/>
  </r>
  <r>
    <x v="88"/>
    <x v="18"/>
    <n v="323"/>
    <n v="142019"/>
    <x v="2"/>
    <n v="1"/>
    <n v="323"/>
    <n v="1070.8800000000001"/>
    <n v="1070.8800000000001"/>
    <x v="5"/>
    <n v="747.88000000000011"/>
    <n v="747.88000000000011"/>
    <n v="69.837890333183921"/>
  </r>
  <r>
    <x v="23"/>
    <x v="17"/>
    <n v="50"/>
    <n v="142020"/>
    <x v="0"/>
    <n v="3"/>
    <n v="150"/>
    <n v="191.25"/>
    <n v="573.75"/>
    <x v="0"/>
    <n v="141.25"/>
    <n v="423.75"/>
    <n v="73.856209150326805"/>
  </r>
  <r>
    <x v="381"/>
    <x v="21"/>
    <n v="914"/>
    <n v="142021"/>
    <x v="1"/>
    <n v="1"/>
    <n v="914"/>
    <n v="2737.92"/>
    <n v="2737.92"/>
    <x v="5"/>
    <n v="1823.92"/>
    <n v="1823.92"/>
    <n v="66.616993922393647"/>
  </r>
  <r>
    <x v="35"/>
    <x v="4"/>
    <n v="50"/>
    <n v="142021"/>
    <x v="1"/>
    <n v="1"/>
    <n v="50"/>
    <n v="273.79000000000002"/>
    <n v="273.79000000000002"/>
    <x v="5"/>
    <n v="223.79000000000002"/>
    <n v="223.79000000000002"/>
    <n v="81.737828262536979"/>
  </r>
  <r>
    <x v="382"/>
    <x v="8"/>
    <n v="212"/>
    <n v="142022"/>
    <x v="1"/>
    <n v="1"/>
    <n v="212"/>
    <n v="783.84"/>
    <n v="783.84"/>
    <x v="1"/>
    <n v="571.84"/>
    <n v="571.84"/>
    <n v="72.953664013063886"/>
  </r>
  <r>
    <x v="75"/>
    <x v="10"/>
    <n v="208"/>
    <n v="142023"/>
    <x v="2"/>
    <n v="1"/>
    <n v="208"/>
    <n v="688.16"/>
    <n v="688.16"/>
    <x v="5"/>
    <n v="480.15999999999997"/>
    <n v="480.15999999999997"/>
    <n v="69.774471053243431"/>
  </r>
  <r>
    <x v="152"/>
    <x v="10"/>
    <n v="259"/>
    <n v="142023"/>
    <x v="2"/>
    <n v="1"/>
    <n v="259"/>
    <n v="864.8"/>
    <n v="864.8"/>
    <x v="5"/>
    <n v="605.79999999999995"/>
    <n v="605.79999999999995"/>
    <n v="70.05087881591119"/>
  </r>
  <r>
    <x v="64"/>
    <x v="13"/>
    <n v="79"/>
    <n v="142023"/>
    <x v="2"/>
    <n v="1"/>
    <n v="79"/>
    <n v="261.27999999999997"/>
    <n v="261.27999999999997"/>
    <x v="5"/>
    <n v="182.27999999999997"/>
    <n v="182.27999999999997"/>
    <n v="69.76423759951011"/>
  </r>
  <r>
    <x v="59"/>
    <x v="4"/>
    <n v="0"/>
    <n v="142023"/>
    <x v="2"/>
    <n v="1"/>
    <n v="0"/>
    <n v="198.72"/>
    <n v="198.72"/>
    <x v="5"/>
    <n v="198.72"/>
    <n v="198.72"/>
    <n v="100"/>
  </r>
  <r>
    <x v="53"/>
    <x v="3"/>
    <n v="69"/>
    <n v="142023"/>
    <x v="2"/>
    <n v="1"/>
    <n v="69"/>
    <n v="152.35"/>
    <n v="152.35"/>
    <x v="5"/>
    <n v="83.35"/>
    <n v="83.35"/>
    <n v="54.709550377420413"/>
  </r>
  <r>
    <x v="53"/>
    <x v="3"/>
    <n v="69"/>
    <n v="142023"/>
    <x v="2"/>
    <n v="1"/>
    <n v="69"/>
    <n v="152.35"/>
    <n v="152.35"/>
    <x v="5"/>
    <n v="83.35"/>
    <n v="83.35"/>
    <n v="54.709550377420413"/>
  </r>
  <r>
    <x v="383"/>
    <x v="2"/>
    <n v="255"/>
    <n v="142023"/>
    <x v="2"/>
    <n v="1"/>
    <n v="255"/>
    <n v="576.28"/>
    <n v="576.28"/>
    <x v="5"/>
    <n v="321.27999999999997"/>
    <n v="321.27999999999997"/>
    <n v="55.750676754355524"/>
  </r>
  <r>
    <x v="295"/>
    <x v="11"/>
    <n v="42.5"/>
    <n v="142023"/>
    <x v="2"/>
    <n v="4"/>
    <n v="170"/>
    <n v="154.56"/>
    <n v="618.24"/>
    <x v="5"/>
    <n v="112.06"/>
    <n v="448.24"/>
    <n v="72.502587991718428"/>
  </r>
  <r>
    <x v="35"/>
    <x v="4"/>
    <n v="50"/>
    <n v="142023"/>
    <x v="2"/>
    <n v="1"/>
    <n v="50"/>
    <n v="400"/>
    <n v="400"/>
    <x v="5"/>
    <n v="350"/>
    <n v="350"/>
    <n v="87.5"/>
  </r>
  <r>
    <x v="384"/>
    <x v="5"/>
    <n v="239"/>
    <n v="142023"/>
    <x v="2"/>
    <n v="1"/>
    <n v="239"/>
    <n v="783.84"/>
    <n v="783.84"/>
    <x v="5"/>
    <n v="544.84"/>
    <n v="544.84"/>
    <n v="69.509083486425808"/>
  </r>
  <r>
    <x v="385"/>
    <x v="22"/>
    <n v="30"/>
    <n v="142023"/>
    <x v="2"/>
    <n v="1"/>
    <n v="30"/>
    <n v="69.92"/>
    <n v="69.92"/>
    <x v="2"/>
    <n v="39.92"/>
    <n v="39.92"/>
    <n v="57.093821510297481"/>
  </r>
  <r>
    <x v="386"/>
    <x v="22"/>
    <n v="17"/>
    <n v="142023"/>
    <x v="2"/>
    <n v="2"/>
    <n v="34"/>
    <n v="40.479999999999997"/>
    <n v="80.959999999999994"/>
    <x v="2"/>
    <n v="23.479999999999997"/>
    <n v="46.959999999999994"/>
    <n v="58.003952569169961"/>
  </r>
  <r>
    <x v="387"/>
    <x v="31"/>
    <n v="129"/>
    <n v="142024"/>
    <x v="0"/>
    <n v="1"/>
    <n v="129"/>
    <n v="594.15"/>
    <n v="594.15"/>
    <x v="0"/>
    <n v="465.15"/>
    <n v="465.15"/>
    <n v="78.288311032567535"/>
  </r>
  <r>
    <x v="382"/>
    <x v="8"/>
    <n v="212"/>
    <n v="142025"/>
    <x v="1"/>
    <n v="1"/>
    <n v="212"/>
    <n v="726.43"/>
    <n v="726.43"/>
    <x v="1"/>
    <n v="514.42999999999995"/>
    <n v="514.42999999999995"/>
    <n v="70.816183252343663"/>
  </r>
  <r>
    <x v="86"/>
    <x v="18"/>
    <n v="323"/>
    <n v="142026"/>
    <x v="0"/>
    <n v="1"/>
    <n v="323"/>
    <n v="1137.81"/>
    <n v="1137.81"/>
    <x v="0"/>
    <n v="814.81"/>
    <n v="814.81"/>
    <n v="71.612132078290742"/>
  </r>
  <r>
    <x v="57"/>
    <x v="17"/>
    <n v="57"/>
    <n v="142027"/>
    <x v="2"/>
    <n v="2"/>
    <n v="114"/>
    <n v="187.68"/>
    <n v="375.36"/>
    <x v="1"/>
    <n v="130.68"/>
    <n v="261.36"/>
    <n v="69.629156010230176"/>
  </r>
  <r>
    <x v="388"/>
    <x v="13"/>
    <n v="252"/>
    <n v="142027"/>
    <x v="2"/>
    <n v="1"/>
    <n v="252"/>
    <n v="696.5"/>
    <n v="696.5"/>
    <x v="1"/>
    <n v="444.5"/>
    <n v="444.5"/>
    <n v="63.819095477386931"/>
  </r>
  <r>
    <x v="86"/>
    <x v="18"/>
    <n v="323"/>
    <n v="142028"/>
    <x v="0"/>
    <n v="1"/>
    <n v="323"/>
    <n v="1236.75"/>
    <n v="1236.75"/>
    <x v="1"/>
    <n v="913.75"/>
    <n v="913.75"/>
    <n v="73.883161512027499"/>
  </r>
  <r>
    <x v="27"/>
    <x v="10"/>
    <n v="191"/>
    <n v="142029"/>
    <x v="0"/>
    <n v="1"/>
    <n v="191"/>
    <n v="726.75"/>
    <n v="726.75"/>
    <x v="0"/>
    <n v="535.75"/>
    <n v="535.75"/>
    <n v="73.718610251117994"/>
  </r>
  <r>
    <x v="357"/>
    <x v="21"/>
    <n v="129"/>
    <n v="142029"/>
    <x v="0"/>
    <n v="1"/>
    <n v="129"/>
    <n v="518.5"/>
    <n v="518.5"/>
    <x v="0"/>
    <n v="389.5"/>
    <n v="389.5"/>
    <n v="75.120540019286409"/>
  </r>
  <r>
    <x v="389"/>
    <x v="12"/>
    <n v="199"/>
    <n v="142030"/>
    <x v="0"/>
    <n v="1"/>
    <n v="199"/>
    <n v="845.75"/>
    <n v="845.75"/>
    <x v="0"/>
    <n v="646.75"/>
    <n v="646.75"/>
    <n v="76.470588235294116"/>
  </r>
  <r>
    <x v="298"/>
    <x v="23"/>
    <n v="89"/>
    <n v="142030"/>
    <x v="0"/>
    <n v="2"/>
    <n v="178"/>
    <n v="378.25"/>
    <n v="756.5"/>
    <x v="0"/>
    <n v="289.25"/>
    <n v="578.5"/>
    <n v="76.470588235294116"/>
  </r>
  <r>
    <x v="238"/>
    <x v="1"/>
    <n v="62"/>
    <n v="142031"/>
    <x v="0"/>
    <n v="1"/>
    <n v="62"/>
    <n v="252"/>
    <n v="252"/>
    <x v="0"/>
    <n v="190"/>
    <n v="190"/>
    <n v="75.396825396825392"/>
  </r>
  <r>
    <x v="228"/>
    <x v="17"/>
    <n v="47"/>
    <n v="142031"/>
    <x v="0"/>
    <n v="2"/>
    <n v="94"/>
    <n v="193.5"/>
    <n v="387"/>
    <x v="0"/>
    <n v="146.5"/>
    <n v="293"/>
    <n v="75.710594315245487"/>
  </r>
  <r>
    <x v="390"/>
    <x v="15"/>
    <n v="179"/>
    <n v="142032"/>
    <x v="0"/>
    <n v="1"/>
    <n v="179"/>
    <n v="724.5"/>
    <n v="724.5"/>
    <x v="0"/>
    <n v="545.5"/>
    <n v="545.5"/>
    <n v="75.293305728088328"/>
  </r>
  <r>
    <x v="60"/>
    <x v="17"/>
    <n v="56"/>
    <n v="142033"/>
    <x v="0"/>
    <n v="4"/>
    <n v="224"/>
    <n v="229.5"/>
    <n v="918"/>
    <x v="0"/>
    <n v="173.5"/>
    <n v="694"/>
    <n v="75.599128540305017"/>
  </r>
  <r>
    <x v="332"/>
    <x v="21"/>
    <n v="945"/>
    <n v="142034"/>
    <x v="2"/>
    <n v="1"/>
    <n v="945"/>
    <n v="2645.92"/>
    <n v="2645.92"/>
    <x v="5"/>
    <n v="1700.92"/>
    <n v="1700.92"/>
    <n v="64.284634456068218"/>
  </r>
  <r>
    <x v="35"/>
    <x v="4"/>
    <n v="50"/>
    <n v="142034"/>
    <x v="2"/>
    <n v="1"/>
    <n v="50"/>
    <n v="264.58999999999997"/>
    <n v="264.58999999999997"/>
    <x v="5"/>
    <n v="214.58999999999997"/>
    <n v="214.58999999999997"/>
    <n v="81.102838353679275"/>
  </r>
  <r>
    <x v="214"/>
    <x v="11"/>
    <n v="18.5"/>
    <n v="142035"/>
    <x v="1"/>
    <n v="6"/>
    <n v="111"/>
    <n v="77.28"/>
    <n v="463.68"/>
    <x v="1"/>
    <n v="58.78"/>
    <n v="352.68"/>
    <n v="76.06107660455487"/>
  </r>
  <r>
    <x v="25"/>
    <x v="4"/>
    <n v="1"/>
    <n v="142036"/>
    <x v="1"/>
    <n v="3"/>
    <n v="3"/>
    <n v="10"/>
    <n v="30"/>
    <x v="2"/>
    <n v="9"/>
    <n v="27"/>
    <n v="90"/>
  </r>
  <r>
    <x v="105"/>
    <x v="0"/>
    <n v="267"/>
    <n v="142037"/>
    <x v="0"/>
    <n v="1"/>
    <n v="267"/>
    <n v="1273.5"/>
    <n v="1273.5"/>
    <x v="3"/>
    <n v="1006.5"/>
    <n v="1006.5"/>
    <n v="79.034157832744398"/>
  </r>
  <r>
    <x v="274"/>
    <x v="23"/>
    <n v="84"/>
    <n v="142038"/>
    <x v="0"/>
    <n v="2"/>
    <n v="168"/>
    <n v="382.5"/>
    <n v="765"/>
    <x v="0"/>
    <n v="298.5"/>
    <n v="597"/>
    <n v="78.039215686274517"/>
  </r>
  <r>
    <x v="11"/>
    <x v="10"/>
    <n v="355"/>
    <n v="142039"/>
    <x v="0"/>
    <n v="1"/>
    <n v="355"/>
    <n v="1597.5"/>
    <n v="1597.5"/>
    <x v="0"/>
    <n v="1242.5"/>
    <n v="1242.5"/>
    <n v="77.777777777777786"/>
  </r>
  <r>
    <x v="391"/>
    <x v="5"/>
    <n v="82"/>
    <n v="142039"/>
    <x v="0"/>
    <n v="2"/>
    <n v="164"/>
    <n v="435"/>
    <n v="870"/>
    <x v="0"/>
    <n v="353"/>
    <n v="706"/>
    <n v="81.149425287356323"/>
  </r>
  <r>
    <x v="23"/>
    <x v="17"/>
    <n v="50"/>
    <n v="142040"/>
    <x v="0"/>
    <n v="3"/>
    <n v="150"/>
    <n v="202.5"/>
    <n v="607.5"/>
    <x v="3"/>
    <n v="152.5"/>
    <n v="457.5"/>
    <n v="75.308641975308646"/>
  </r>
  <r>
    <x v="392"/>
    <x v="4"/>
    <n v="59.9"/>
    <n v="142040"/>
    <x v="0"/>
    <n v="1"/>
    <n v="59.9"/>
    <n v="120"/>
    <n v="120"/>
    <x v="3"/>
    <n v="60.1"/>
    <n v="60.1"/>
    <n v="50.083333333333336"/>
  </r>
  <r>
    <x v="76"/>
    <x v="13"/>
    <n v="130"/>
    <n v="142041"/>
    <x v="0"/>
    <n v="1"/>
    <n v="130"/>
    <n v="585"/>
    <n v="585"/>
    <x v="0"/>
    <n v="455"/>
    <n v="455"/>
    <n v="77.777777777777786"/>
  </r>
  <r>
    <x v="23"/>
    <x v="17"/>
    <n v="50"/>
    <n v="142042"/>
    <x v="3"/>
    <n v="2"/>
    <n v="100"/>
    <n v="203"/>
    <n v="406"/>
    <x v="0"/>
    <n v="153"/>
    <n v="306"/>
    <n v="75.369458128078819"/>
  </r>
  <r>
    <x v="53"/>
    <x v="3"/>
    <n v="69"/>
    <n v="142043"/>
    <x v="0"/>
    <n v="1"/>
    <n v="69"/>
    <n v="138.01"/>
    <n v="138.01"/>
    <x v="0"/>
    <n v="69.009999999999991"/>
    <n v="69.009999999999991"/>
    <n v="50.003622925874936"/>
  </r>
  <r>
    <x v="53"/>
    <x v="3"/>
    <n v="69"/>
    <n v="142043"/>
    <x v="0"/>
    <n v="1"/>
    <n v="69"/>
    <n v="138.01"/>
    <n v="138.01"/>
    <x v="0"/>
    <n v="69.009999999999991"/>
    <n v="69.009999999999991"/>
    <n v="50.003622925874936"/>
  </r>
  <r>
    <x v="305"/>
    <x v="18"/>
    <n v="386"/>
    <n v="142044"/>
    <x v="3"/>
    <n v="1"/>
    <n v="386"/>
    <n v="1314"/>
    <n v="1314"/>
    <x v="3"/>
    <n v="928"/>
    <n v="928"/>
    <n v="70.624048706240487"/>
  </r>
  <r>
    <x v="274"/>
    <x v="23"/>
    <n v="84"/>
    <n v="142045"/>
    <x v="0"/>
    <n v="1"/>
    <n v="84"/>
    <n v="382.5"/>
    <n v="382.5"/>
    <x v="0"/>
    <n v="298.5"/>
    <n v="298.5"/>
    <n v="78.039215686274517"/>
  </r>
  <r>
    <x v="68"/>
    <x v="3"/>
    <n v="50"/>
    <n v="142046"/>
    <x v="4"/>
    <n v="1"/>
    <n v="50"/>
    <n v="255"/>
    <n v="255"/>
    <x v="6"/>
    <n v="205"/>
    <n v="205"/>
    <n v="80.392156862745097"/>
  </r>
  <r>
    <x v="393"/>
    <x v="13"/>
    <n v="219"/>
    <n v="142047"/>
    <x v="0"/>
    <n v="1"/>
    <n v="219"/>
    <n v="398.02"/>
    <n v="398.02"/>
    <x v="0"/>
    <n v="179.01999999999998"/>
    <n v="179.01999999999998"/>
    <n v="44.977639314607302"/>
  </r>
  <r>
    <x v="394"/>
    <x v="1"/>
    <n v="139"/>
    <n v="142047"/>
    <x v="0"/>
    <n v="2"/>
    <n v="278"/>
    <n v="258.02"/>
    <n v="516.04"/>
    <x v="0"/>
    <n v="119.01999999999998"/>
    <n v="238.03999999999996"/>
    <n v="46.128207115727463"/>
  </r>
  <r>
    <x v="23"/>
    <x v="17"/>
    <n v="50"/>
    <n v="142048"/>
    <x v="0"/>
    <n v="3"/>
    <n v="150"/>
    <n v="202.5"/>
    <n v="607.5"/>
    <x v="0"/>
    <n v="152.5"/>
    <n v="457.5"/>
    <n v="75.308641975308646"/>
  </r>
  <r>
    <x v="23"/>
    <x v="17"/>
    <n v="50"/>
    <n v="142049"/>
    <x v="0"/>
    <n v="4"/>
    <n v="200"/>
    <n v="202.5"/>
    <n v="810"/>
    <x v="0"/>
    <n v="152.5"/>
    <n v="610"/>
    <n v="75.308641975308646"/>
  </r>
  <r>
    <x v="91"/>
    <x v="5"/>
    <n v="121"/>
    <n v="142050"/>
    <x v="4"/>
    <n v="1"/>
    <n v="121"/>
    <n v="585"/>
    <n v="585"/>
    <x v="6"/>
    <n v="464"/>
    <n v="464"/>
    <n v="79.316239316239319"/>
  </r>
  <r>
    <x v="57"/>
    <x v="17"/>
    <n v="57"/>
    <n v="142051"/>
    <x v="0"/>
    <n v="2"/>
    <n v="114"/>
    <n v="229.5"/>
    <n v="459"/>
    <x v="0"/>
    <n v="172.5"/>
    <n v="345"/>
    <n v="75.16339869281046"/>
  </r>
  <r>
    <x v="120"/>
    <x v="0"/>
    <n v="267"/>
    <n v="142052"/>
    <x v="0"/>
    <n v="1"/>
    <n v="267"/>
    <n v="1273.5"/>
    <n v="1273.5"/>
    <x v="0"/>
    <n v="1006.5"/>
    <n v="1006.5"/>
    <n v="79.034157832744398"/>
  </r>
  <r>
    <x v="395"/>
    <x v="27"/>
    <n v="425"/>
    <n v="142053"/>
    <x v="1"/>
    <n v="1"/>
    <n v="425"/>
    <n v="1151.0999999999999"/>
    <n v="1151.0999999999999"/>
    <x v="1"/>
    <n v="726.09999999999991"/>
    <n v="726.09999999999991"/>
    <n v="63.078794196855185"/>
  </r>
  <r>
    <x v="396"/>
    <x v="10"/>
    <n v="436"/>
    <n v="142054"/>
    <x v="0"/>
    <n v="1"/>
    <n v="436"/>
    <n v="1966.5"/>
    <n v="1966.5"/>
    <x v="3"/>
    <n v="1530.5"/>
    <n v="1530.5"/>
    <n v="77.828629544876677"/>
  </r>
  <r>
    <x v="274"/>
    <x v="23"/>
    <n v="84"/>
    <n v="142055"/>
    <x v="0"/>
    <n v="3"/>
    <n v="252"/>
    <n v="382.5"/>
    <n v="1147.5"/>
    <x v="3"/>
    <n v="298.5"/>
    <n v="895.5"/>
    <n v="78.039215686274517"/>
  </r>
  <r>
    <x v="397"/>
    <x v="4"/>
    <n v="6"/>
    <n v="142056"/>
    <x v="1"/>
    <n v="3"/>
    <n v="18"/>
    <n v="15"/>
    <n v="45"/>
    <x v="1"/>
    <n v="9"/>
    <n v="27"/>
    <n v="60"/>
  </r>
  <r>
    <x v="398"/>
    <x v="22"/>
    <n v="29.5"/>
    <n v="142056"/>
    <x v="1"/>
    <n v="1"/>
    <n v="29.5"/>
    <n v="85"/>
    <n v="85"/>
    <x v="1"/>
    <n v="55.5"/>
    <n v="55.5"/>
    <n v="65.294117647058826"/>
  </r>
  <r>
    <x v="57"/>
    <x v="17"/>
    <n v="57"/>
    <n v="142057"/>
    <x v="0"/>
    <n v="2"/>
    <n v="114"/>
    <n v="229.5"/>
    <n v="459"/>
    <x v="0"/>
    <n v="172.5"/>
    <n v="345"/>
    <n v="75.16339869281046"/>
  </r>
  <r>
    <x v="129"/>
    <x v="11"/>
    <n v="32"/>
    <n v="142058"/>
    <x v="0"/>
    <n v="2"/>
    <n v="64"/>
    <n v="157.5"/>
    <n v="315"/>
    <x v="0"/>
    <n v="125.5"/>
    <n v="251"/>
    <n v="79.682539682539684"/>
  </r>
  <r>
    <x v="399"/>
    <x v="26"/>
    <n v="140"/>
    <n v="142059"/>
    <x v="0"/>
    <n v="1"/>
    <n v="140"/>
    <n v="616.5"/>
    <n v="616.5"/>
    <x v="0"/>
    <n v="476.5"/>
    <n v="476.5"/>
    <n v="77.291159772911598"/>
  </r>
  <r>
    <x v="70"/>
    <x v="18"/>
    <n v="386"/>
    <n v="142060"/>
    <x v="1"/>
    <n v="1"/>
    <n v="386"/>
    <n v="1494"/>
    <n v="1494"/>
    <x v="5"/>
    <n v="1108"/>
    <n v="1108"/>
    <n v="74.163319946452475"/>
  </r>
  <r>
    <x v="187"/>
    <x v="21"/>
    <n v="614"/>
    <n v="142060"/>
    <x v="1"/>
    <n v="1"/>
    <n v="614"/>
    <n v="2488.5"/>
    <n v="2488.5"/>
    <x v="5"/>
    <n v="1874.5"/>
    <n v="1874.5"/>
    <n v="75.326501908780386"/>
  </r>
  <r>
    <x v="107"/>
    <x v="15"/>
    <n v="197"/>
    <n v="142060"/>
    <x v="1"/>
    <n v="1"/>
    <n v="197"/>
    <n v="796.5"/>
    <n v="796.5"/>
    <x v="5"/>
    <n v="599.5"/>
    <n v="599.5"/>
    <n v="75.266792215944761"/>
  </r>
  <r>
    <x v="120"/>
    <x v="0"/>
    <n v="267"/>
    <n v="142061"/>
    <x v="1"/>
    <n v="1"/>
    <n v="267"/>
    <n v="1273.5"/>
    <n v="1273.5"/>
    <x v="5"/>
    <n v="1006.5"/>
    <n v="1006.5"/>
    <n v="79.034157832744398"/>
  </r>
  <r>
    <x v="163"/>
    <x v="26"/>
    <n v="124"/>
    <n v="142061"/>
    <x v="1"/>
    <n v="1"/>
    <n v="124"/>
    <n v="616.5"/>
    <n v="616.5"/>
    <x v="5"/>
    <n v="492.5"/>
    <n v="492.5"/>
    <n v="79.886455798864546"/>
  </r>
  <r>
    <x v="347"/>
    <x v="31"/>
    <n v="129"/>
    <n v="142062"/>
    <x v="1"/>
    <n v="1"/>
    <n v="129"/>
    <n v="629.1"/>
    <n v="629.1"/>
    <x v="1"/>
    <n v="500.1"/>
    <n v="500.1"/>
    <n v="79.494515975202674"/>
  </r>
  <r>
    <x v="361"/>
    <x v="31"/>
    <n v="129"/>
    <n v="142062"/>
    <x v="1"/>
    <n v="1"/>
    <n v="129"/>
    <n v="629.1"/>
    <n v="629.1"/>
    <x v="1"/>
    <n v="500.1"/>
    <n v="500.1"/>
    <n v="79.494515975202674"/>
  </r>
  <r>
    <x v="167"/>
    <x v="21"/>
    <n v="1211"/>
    <n v="142063"/>
    <x v="1"/>
    <n v="1"/>
    <n v="1211"/>
    <n v="4486.5"/>
    <n v="4486.5"/>
    <x v="1"/>
    <n v="3275.5"/>
    <n v="3275.5"/>
    <n v="73.007912626769198"/>
  </r>
  <r>
    <x v="17"/>
    <x v="13"/>
    <n v="88"/>
    <n v="142063"/>
    <x v="1"/>
    <n v="1"/>
    <n v="88"/>
    <n v="355.5"/>
    <n v="355.5"/>
    <x v="1"/>
    <n v="267.5"/>
    <n v="267.5"/>
    <n v="75.246132208157519"/>
  </r>
  <r>
    <x v="57"/>
    <x v="17"/>
    <n v="57"/>
    <n v="142063"/>
    <x v="1"/>
    <n v="4"/>
    <n v="228"/>
    <n v="229.5"/>
    <n v="918"/>
    <x v="1"/>
    <n v="172.5"/>
    <n v="690"/>
    <n v="75.16339869281046"/>
  </r>
  <r>
    <x v="400"/>
    <x v="4"/>
    <n v="649"/>
    <n v="142063"/>
    <x v="1"/>
    <n v="1"/>
    <n v="649"/>
    <n v="892.5"/>
    <n v="892.5"/>
    <x v="1"/>
    <n v="243.5"/>
    <n v="243.5"/>
    <n v="27.282913165266105"/>
  </r>
  <r>
    <x v="23"/>
    <x v="17"/>
    <n v="50"/>
    <n v="142064"/>
    <x v="1"/>
    <n v="3"/>
    <n v="150"/>
    <n v="202.5"/>
    <n v="607.5"/>
    <x v="1"/>
    <n v="152.5"/>
    <n v="457.5"/>
    <n v="75.308641975308646"/>
  </r>
  <r>
    <x v="53"/>
    <x v="3"/>
    <n v="69"/>
    <n v="142065"/>
    <x v="1"/>
    <n v="2"/>
    <n v="138"/>
    <n v="138"/>
    <n v="276"/>
    <x v="1"/>
    <n v="69"/>
    <n v="138"/>
    <n v="50"/>
  </r>
  <r>
    <x v="78"/>
    <x v="17"/>
    <n v="41"/>
    <n v="142066"/>
    <x v="4"/>
    <n v="1"/>
    <n v="41"/>
    <n v="166.5"/>
    <n v="166.5"/>
    <x v="6"/>
    <n v="125.5"/>
    <n v="125.5"/>
    <n v="75.37537537537537"/>
  </r>
  <r>
    <x v="47"/>
    <x v="21"/>
    <n v="105"/>
    <n v="142067"/>
    <x v="1"/>
    <n v="1"/>
    <n v="105"/>
    <n v="463.5"/>
    <n v="463.5"/>
    <x v="1"/>
    <n v="358.5"/>
    <n v="358.5"/>
    <n v="77.346278317152112"/>
  </r>
  <r>
    <x v="305"/>
    <x v="18"/>
    <n v="386"/>
    <n v="142068"/>
    <x v="1"/>
    <n v="1"/>
    <n v="386"/>
    <n v="1314"/>
    <n v="1314"/>
    <x v="5"/>
    <n v="928"/>
    <n v="928"/>
    <n v="70.624048706240487"/>
  </r>
  <r>
    <x v="130"/>
    <x v="13"/>
    <n v="125"/>
    <n v="142069"/>
    <x v="1"/>
    <n v="1"/>
    <n v="125"/>
    <n v="500"/>
    <n v="500"/>
    <x v="1"/>
    <n v="375"/>
    <n v="375"/>
    <n v="75"/>
  </r>
  <r>
    <x v="210"/>
    <x v="2"/>
    <n v="119"/>
    <n v="142070"/>
    <x v="1"/>
    <n v="1"/>
    <n v="119"/>
    <n v="481.5"/>
    <n v="481.5"/>
    <x v="5"/>
    <n v="362.5"/>
    <n v="362.5"/>
    <n v="75.285565939771544"/>
  </r>
  <r>
    <x v="137"/>
    <x v="11"/>
    <n v="49"/>
    <n v="142070"/>
    <x v="1"/>
    <n v="4"/>
    <n v="196"/>
    <n v="202.5"/>
    <n v="810"/>
    <x v="5"/>
    <n v="153.5"/>
    <n v="614"/>
    <n v="75.802469135802468"/>
  </r>
  <r>
    <x v="23"/>
    <x v="17"/>
    <n v="50"/>
    <n v="142071"/>
    <x v="1"/>
    <n v="1"/>
    <n v="50"/>
    <n v="202.5"/>
    <n v="202.5"/>
    <x v="5"/>
    <n v="152.5"/>
    <n v="152.5"/>
    <n v="75.308641975308646"/>
  </r>
  <r>
    <x v="23"/>
    <x v="17"/>
    <n v="50"/>
    <n v="142071"/>
    <x v="1"/>
    <n v="1"/>
    <n v="50"/>
    <n v="202.5"/>
    <n v="202.5"/>
    <x v="5"/>
    <n v="152.5"/>
    <n v="152.5"/>
    <n v="75.308641975308646"/>
  </r>
  <r>
    <x v="23"/>
    <x v="17"/>
    <n v="50"/>
    <n v="142071"/>
    <x v="1"/>
    <n v="1"/>
    <n v="50"/>
    <n v="202.5"/>
    <n v="202.5"/>
    <x v="5"/>
    <n v="152.5"/>
    <n v="152.5"/>
    <n v="75.308641975308646"/>
  </r>
  <r>
    <x v="23"/>
    <x v="17"/>
    <n v="50"/>
    <n v="142071"/>
    <x v="1"/>
    <n v="1"/>
    <n v="50"/>
    <n v="202.5"/>
    <n v="202.5"/>
    <x v="5"/>
    <n v="152.5"/>
    <n v="152.5"/>
    <n v="75.308641975308646"/>
  </r>
  <r>
    <x v="401"/>
    <x v="13"/>
    <n v="144"/>
    <n v="142072"/>
    <x v="1"/>
    <n v="1"/>
    <n v="144"/>
    <n v="345"/>
    <n v="345"/>
    <x v="2"/>
    <n v="201"/>
    <n v="201"/>
    <n v="58.260869565217391"/>
  </r>
  <r>
    <x v="25"/>
    <x v="4"/>
    <n v="1"/>
    <n v="142072"/>
    <x v="1"/>
    <n v="1"/>
    <n v="1"/>
    <n v="208"/>
    <n v="208"/>
    <x v="2"/>
    <n v="207"/>
    <n v="207"/>
    <n v="99.519230769230774"/>
  </r>
  <r>
    <x v="402"/>
    <x v="23"/>
    <n v="125"/>
    <n v="142073"/>
    <x v="4"/>
    <n v="1"/>
    <n v="125"/>
    <n v="562.5"/>
    <n v="562.5"/>
    <x v="6"/>
    <n v="437.5"/>
    <n v="437.5"/>
    <n v="77.777777777777786"/>
  </r>
  <r>
    <x v="168"/>
    <x v="21"/>
    <n v="329"/>
    <n v="142074"/>
    <x v="0"/>
    <n v="1"/>
    <n v="329"/>
    <n v="1332.9"/>
    <n v="1332.9"/>
    <x v="0"/>
    <n v="1003.9000000000001"/>
    <n v="1003.9000000000001"/>
    <n v="75.316978017855803"/>
  </r>
  <r>
    <x v="403"/>
    <x v="7"/>
    <n v="219"/>
    <n v="142075"/>
    <x v="0"/>
    <n v="2"/>
    <n v="438"/>
    <n v="438.03"/>
    <n v="876.06"/>
    <x v="0"/>
    <n v="219.02999999999997"/>
    <n v="438.05999999999995"/>
    <n v="50.003424422984722"/>
  </r>
  <r>
    <x v="404"/>
    <x v="7"/>
    <n v="269"/>
    <n v="142075"/>
    <x v="0"/>
    <n v="2"/>
    <n v="538"/>
    <n v="538.03"/>
    <n v="1076.06"/>
    <x v="0"/>
    <n v="269.02999999999997"/>
    <n v="538.05999999999995"/>
    <n v="50.0027879486274"/>
  </r>
  <r>
    <x v="405"/>
    <x v="7"/>
    <n v="129"/>
    <n v="142075"/>
    <x v="0"/>
    <n v="1"/>
    <n v="129"/>
    <n v="258.02"/>
    <n v="258.02"/>
    <x v="0"/>
    <n v="129.01999999999998"/>
    <n v="129.01999999999998"/>
    <n v="50.003875668552823"/>
  </r>
  <r>
    <x v="406"/>
    <x v="7"/>
    <n v="329"/>
    <n v="142075"/>
    <x v="0"/>
    <n v="1"/>
    <n v="329"/>
    <n v="658.04"/>
    <n v="658.04"/>
    <x v="0"/>
    <n v="329.03999999999996"/>
    <n v="329.03999999999996"/>
    <n v="50.003039328916174"/>
  </r>
  <r>
    <x v="365"/>
    <x v="10"/>
    <n v="332"/>
    <n v="142076"/>
    <x v="2"/>
    <n v="1"/>
    <n v="332"/>
    <n v="1196"/>
    <n v="1196"/>
    <x v="5"/>
    <n v="864"/>
    <n v="864"/>
    <n v="72.240802675585286"/>
  </r>
  <r>
    <x v="366"/>
    <x v="10"/>
    <n v="187"/>
    <n v="142076"/>
    <x v="2"/>
    <n v="1"/>
    <n v="187"/>
    <n v="964"/>
    <n v="964"/>
    <x v="5"/>
    <n v="777"/>
    <n v="777"/>
    <n v="80.601659751037346"/>
  </r>
  <r>
    <x v="407"/>
    <x v="5"/>
    <n v="211"/>
    <n v="142076"/>
    <x v="2"/>
    <n v="1"/>
    <n v="211"/>
    <n v="569.70000000000005"/>
    <n v="569.70000000000005"/>
    <x v="5"/>
    <n v="358.70000000000005"/>
    <n v="358.70000000000005"/>
    <n v="62.962962962962962"/>
  </r>
  <r>
    <x v="408"/>
    <x v="21"/>
    <n v="1449"/>
    <n v="142077"/>
    <x v="1"/>
    <n v="1"/>
    <n v="1449"/>
    <n v="3695"/>
    <n v="3695"/>
    <x v="1"/>
    <n v="2246"/>
    <n v="2246"/>
    <n v="60.784844384303113"/>
  </r>
  <r>
    <x v="57"/>
    <x v="17"/>
    <n v="57"/>
    <n v="142078"/>
    <x v="0"/>
    <n v="1"/>
    <n v="57"/>
    <n v="229.5"/>
    <n v="229.5"/>
    <x v="0"/>
    <n v="172.5"/>
    <n v="172.5"/>
    <n v="75.16339869281046"/>
  </r>
  <r>
    <x v="152"/>
    <x v="10"/>
    <n v="259"/>
    <n v="142079"/>
    <x v="0"/>
    <n v="1"/>
    <n v="259"/>
    <n v="1057.5"/>
    <n v="1057.5"/>
    <x v="0"/>
    <n v="798.5"/>
    <n v="798.5"/>
    <n v="75.508274231678485"/>
  </r>
  <r>
    <x v="228"/>
    <x v="17"/>
    <n v="47"/>
    <n v="142080"/>
    <x v="0"/>
    <n v="2"/>
    <n v="94"/>
    <n v="193.5"/>
    <n v="387"/>
    <x v="0"/>
    <n v="146.5"/>
    <n v="293"/>
    <n v="75.710594315245487"/>
  </r>
  <r>
    <x v="57"/>
    <x v="17"/>
    <n v="57"/>
    <n v="142081"/>
    <x v="4"/>
    <n v="2"/>
    <n v="114"/>
    <n v="229.5"/>
    <n v="459"/>
    <x v="6"/>
    <n v="172.5"/>
    <n v="345"/>
    <n v="75.16339869281046"/>
  </r>
  <r>
    <x v="74"/>
    <x v="17"/>
    <n v="70"/>
    <n v="142082"/>
    <x v="0"/>
    <n v="1"/>
    <n v="70"/>
    <n v="283.5"/>
    <n v="283.5"/>
    <x v="0"/>
    <n v="213.5"/>
    <n v="213.5"/>
    <n v="75.308641975308646"/>
  </r>
  <r>
    <x v="76"/>
    <x v="13"/>
    <n v="130"/>
    <n v="142083"/>
    <x v="0"/>
    <n v="1"/>
    <n v="130"/>
    <n v="526.5"/>
    <n v="526.5"/>
    <x v="0"/>
    <n v="396.5"/>
    <n v="396.5"/>
    <n v="75.308641975308646"/>
  </r>
  <r>
    <x v="77"/>
    <x v="5"/>
    <n v="72.150000000000006"/>
    <n v="142084"/>
    <x v="3"/>
    <n v="1"/>
    <n v="72.150000000000006"/>
    <n v="293"/>
    <n v="293"/>
    <x v="0"/>
    <n v="220.85"/>
    <n v="220.85"/>
    <n v="75.375426621160415"/>
  </r>
  <r>
    <x v="409"/>
    <x v="4"/>
    <n v="35"/>
    <n v="142085"/>
    <x v="2"/>
    <n v="1"/>
    <n v="35"/>
    <n v="112.5"/>
    <n v="112.5"/>
    <x v="2"/>
    <n v="77.5"/>
    <n v="77.5"/>
    <n v="68.888888888888886"/>
  </r>
  <r>
    <x v="410"/>
    <x v="5"/>
    <n v="75"/>
    <n v="142086"/>
    <x v="4"/>
    <n v="2"/>
    <n v="150"/>
    <n v="301.5"/>
    <n v="603"/>
    <x v="6"/>
    <n v="226.5"/>
    <n v="453"/>
    <n v="75.124378109452735"/>
  </r>
  <r>
    <x v="104"/>
    <x v="18"/>
    <n v="439"/>
    <n v="142087"/>
    <x v="1"/>
    <n v="1"/>
    <n v="439"/>
    <n v="1381.5"/>
    <n v="1381.5"/>
    <x v="5"/>
    <n v="942.5"/>
    <n v="942.5"/>
    <n v="68.222946073108943"/>
  </r>
  <r>
    <x v="411"/>
    <x v="23"/>
    <n v="70"/>
    <n v="142087"/>
    <x v="1"/>
    <n v="1"/>
    <n v="70"/>
    <n v="236.25"/>
    <n v="236.25"/>
    <x v="5"/>
    <n v="166.25"/>
    <n v="166.25"/>
    <n v="70.370370370370367"/>
  </r>
  <r>
    <x v="411"/>
    <x v="23"/>
    <n v="70"/>
    <n v="142087"/>
    <x v="1"/>
    <n v="1"/>
    <n v="70"/>
    <n v="236.25"/>
    <n v="236.25"/>
    <x v="5"/>
    <n v="166.25"/>
    <n v="166.25"/>
    <n v="70.370370370370367"/>
  </r>
  <r>
    <x v="23"/>
    <x v="17"/>
    <n v="50"/>
    <n v="142088"/>
    <x v="0"/>
    <n v="2"/>
    <n v="100"/>
    <n v="202.5"/>
    <n v="405"/>
    <x v="0"/>
    <n v="152.5"/>
    <n v="305"/>
    <n v="75.308641975308646"/>
  </r>
  <r>
    <x v="64"/>
    <x v="13"/>
    <n v="79"/>
    <n v="142088"/>
    <x v="0"/>
    <n v="1"/>
    <n v="79"/>
    <n v="319.5"/>
    <n v="319.5"/>
    <x v="0"/>
    <n v="240.5"/>
    <n v="240.5"/>
    <n v="75.273865414710485"/>
  </r>
  <r>
    <x v="23"/>
    <x v="17"/>
    <n v="50"/>
    <n v="142089"/>
    <x v="0"/>
    <n v="1"/>
    <n v="50"/>
    <n v="202.5"/>
    <n v="202.5"/>
    <x v="0"/>
    <n v="152.5"/>
    <n v="152.5"/>
    <n v="75.308641975308646"/>
  </r>
  <r>
    <x v="412"/>
    <x v="19"/>
    <n v="179"/>
    <n v="142090"/>
    <x v="0"/>
    <n v="5"/>
    <n v="895"/>
    <n v="358.02"/>
    <n v="1790.1"/>
    <x v="0"/>
    <n v="179.01999999999998"/>
    <n v="895.09999999999991"/>
    <n v="50.002793140048041"/>
  </r>
  <r>
    <x v="25"/>
    <x v="4"/>
    <n v="1"/>
    <n v="142091"/>
    <x v="1"/>
    <n v="1"/>
    <n v="1"/>
    <n v="100"/>
    <n v="100"/>
    <x v="1"/>
    <n v="99"/>
    <n v="99"/>
    <n v="99"/>
  </r>
  <r>
    <x v="413"/>
    <x v="32"/>
    <n v="142"/>
    <n v="142092"/>
    <x v="3"/>
    <n v="2"/>
    <n v="284"/>
    <n v="598.5"/>
    <n v="1197"/>
    <x v="0"/>
    <n v="456.5"/>
    <n v="913"/>
    <n v="76.274018379281543"/>
  </r>
  <r>
    <x v="293"/>
    <x v="31"/>
    <n v="129"/>
    <n v="142093"/>
    <x v="3"/>
    <n v="1"/>
    <n v="129"/>
    <n v="546.62"/>
    <n v="546.62"/>
    <x v="10"/>
    <n v="417.62"/>
    <n v="417.62"/>
    <n v="76.400424426475439"/>
  </r>
  <r>
    <x v="48"/>
    <x v="17"/>
    <n v="64.5"/>
    <n v="142094"/>
    <x v="0"/>
    <n v="2"/>
    <n v="129"/>
    <n v="256.5"/>
    <n v="513"/>
    <x v="0"/>
    <n v="192"/>
    <n v="384"/>
    <n v="74.853801169590639"/>
  </r>
  <r>
    <x v="172"/>
    <x v="10"/>
    <n v="620"/>
    <n v="142095"/>
    <x v="2"/>
    <n v="1"/>
    <n v="620"/>
    <n v="2515.5"/>
    <n v="2515.5"/>
    <x v="5"/>
    <n v="1895.5"/>
    <n v="1895.5"/>
    <n v="75.352812562114892"/>
  </r>
  <r>
    <x v="34"/>
    <x v="18"/>
    <n v="439"/>
    <n v="142096"/>
    <x v="2"/>
    <n v="1"/>
    <n v="439"/>
    <n v="1388"/>
    <n v="1388"/>
    <x v="1"/>
    <n v="949"/>
    <n v="949"/>
    <n v="68.371757925072046"/>
  </r>
  <r>
    <x v="23"/>
    <x v="17"/>
    <n v="50"/>
    <n v="142097"/>
    <x v="0"/>
    <n v="2"/>
    <n v="100"/>
    <n v="202.5"/>
    <n v="405"/>
    <x v="0"/>
    <n v="152.5"/>
    <n v="305"/>
    <n v="75.308641975308646"/>
  </r>
  <r>
    <x v="38"/>
    <x v="17"/>
    <n v="47"/>
    <n v="142098"/>
    <x v="0"/>
    <n v="2"/>
    <n v="94"/>
    <n v="193.5"/>
    <n v="387"/>
    <x v="0"/>
    <n v="146.5"/>
    <n v="293"/>
    <n v="75.710594315245487"/>
  </r>
  <r>
    <x v="216"/>
    <x v="7"/>
    <n v="419"/>
    <n v="142099"/>
    <x v="4"/>
    <n v="1"/>
    <n v="419"/>
    <n v="838.05"/>
    <n v="838.05"/>
    <x v="6"/>
    <n v="419.04999999999995"/>
    <n v="419.04999999999995"/>
    <n v="50.00298311556589"/>
  </r>
  <r>
    <x v="74"/>
    <x v="17"/>
    <n v="70"/>
    <n v="142100"/>
    <x v="0"/>
    <n v="5"/>
    <n v="350"/>
    <n v="283.5"/>
    <n v="1417.5"/>
    <x v="0"/>
    <n v="213.5"/>
    <n v="1067.5"/>
    <n v="75.308641975308646"/>
  </r>
  <r>
    <x v="116"/>
    <x v="0"/>
    <n v="292"/>
    <n v="142101"/>
    <x v="0"/>
    <n v="1"/>
    <n v="292"/>
    <n v="1120.5"/>
    <n v="1120.5"/>
    <x v="3"/>
    <n v="828.5"/>
    <n v="828.5"/>
    <n v="73.940205265506478"/>
  </r>
  <r>
    <x v="100"/>
    <x v="13"/>
    <n v="110"/>
    <n v="142102"/>
    <x v="2"/>
    <n v="1"/>
    <n v="110"/>
    <n v="445.5"/>
    <n v="445.5"/>
    <x v="1"/>
    <n v="335.5"/>
    <n v="335.5"/>
    <n v="75.308641975308646"/>
  </r>
  <r>
    <x v="129"/>
    <x v="11"/>
    <n v="32"/>
    <n v="142103"/>
    <x v="1"/>
    <n v="6"/>
    <n v="192"/>
    <n v="157.5"/>
    <n v="945"/>
    <x v="1"/>
    <n v="125.5"/>
    <n v="753"/>
    <n v="79.682539682539684"/>
  </r>
  <r>
    <x v="14"/>
    <x v="0"/>
    <n v="144"/>
    <n v="142104"/>
    <x v="1"/>
    <n v="1"/>
    <n v="144"/>
    <n v="453"/>
    <n v="453"/>
    <x v="2"/>
    <n v="309"/>
    <n v="309"/>
    <n v="68.211920529801333"/>
  </r>
  <r>
    <x v="98"/>
    <x v="17"/>
    <n v="61.5"/>
    <n v="142105"/>
    <x v="0"/>
    <n v="7"/>
    <n v="430.5"/>
    <n v="220"/>
    <n v="1540"/>
    <x v="0"/>
    <n v="158.5"/>
    <n v="1109.5"/>
    <n v="72.045454545454547"/>
  </r>
  <r>
    <x v="7"/>
    <x v="6"/>
    <n v="121"/>
    <n v="142106"/>
    <x v="0"/>
    <n v="2"/>
    <n v="242"/>
    <n v="544.5"/>
    <n v="1089"/>
    <x v="0"/>
    <n v="423.5"/>
    <n v="847"/>
    <n v="77.777777777777786"/>
  </r>
  <r>
    <x v="414"/>
    <x v="1"/>
    <n v="85.59"/>
    <n v="142107"/>
    <x v="4"/>
    <n v="1"/>
    <n v="85.59"/>
    <n v="337.5"/>
    <n v="337.5"/>
    <x v="6"/>
    <n v="251.91"/>
    <n v="251.91"/>
    <n v="74.64"/>
  </r>
  <r>
    <x v="168"/>
    <x v="21"/>
    <n v="329"/>
    <n v="142108"/>
    <x v="2"/>
    <n v="1"/>
    <n v="329"/>
    <n v="1332.9"/>
    <n v="1332.9"/>
    <x v="5"/>
    <n v="1003.9000000000001"/>
    <n v="1003.9000000000001"/>
    <n v="75.316978017855803"/>
  </r>
  <r>
    <x v="35"/>
    <x v="4"/>
    <n v="50"/>
    <n v="142108"/>
    <x v="2"/>
    <n v="1"/>
    <n v="50"/>
    <n v="133.29"/>
    <n v="133.29"/>
    <x v="5"/>
    <n v="83.289999999999992"/>
    <n v="83.289999999999992"/>
    <n v="62.487808537774768"/>
  </r>
  <r>
    <x v="292"/>
    <x v="1"/>
    <n v="63"/>
    <n v="142109"/>
    <x v="3"/>
    <n v="2"/>
    <n v="126"/>
    <n v="256.5"/>
    <n v="513"/>
    <x v="0"/>
    <n v="193.5"/>
    <n v="387"/>
    <n v="75.438596491228068"/>
  </r>
  <r>
    <x v="76"/>
    <x v="13"/>
    <n v="130"/>
    <n v="142109"/>
    <x v="3"/>
    <n v="1"/>
    <n v="130"/>
    <n v="526.5"/>
    <n v="526.5"/>
    <x v="0"/>
    <n v="396.5"/>
    <n v="396.5"/>
    <n v="75.308641975308646"/>
  </r>
  <r>
    <x v="105"/>
    <x v="0"/>
    <n v="267"/>
    <n v="142110"/>
    <x v="3"/>
    <n v="1"/>
    <n v="267"/>
    <n v="1132"/>
    <n v="1132"/>
    <x v="3"/>
    <n v="865"/>
    <n v="865"/>
    <n v="76.413427561837452"/>
  </r>
  <r>
    <x v="415"/>
    <x v="10"/>
    <n v="344"/>
    <n v="142111"/>
    <x v="1"/>
    <n v="1"/>
    <n v="344"/>
    <n v="1098.75"/>
    <n v="1098.75"/>
    <x v="1"/>
    <n v="754.75"/>
    <n v="754.75"/>
    <n v="68.691695108077354"/>
  </r>
  <r>
    <x v="416"/>
    <x v="5"/>
    <n v="445"/>
    <n v="142112"/>
    <x v="0"/>
    <n v="1"/>
    <n v="445"/>
    <n v="1732.5"/>
    <n v="1732.5"/>
    <x v="0"/>
    <n v="1287.5"/>
    <n v="1287.5"/>
    <n v="74.314574314574315"/>
  </r>
  <r>
    <x v="417"/>
    <x v="17"/>
    <n v="49.5"/>
    <n v="142113"/>
    <x v="0"/>
    <n v="3"/>
    <n v="148.5"/>
    <n v="180"/>
    <n v="540"/>
    <x v="0"/>
    <n v="130.5"/>
    <n v="391.5"/>
    <n v="72.5"/>
  </r>
  <r>
    <x v="418"/>
    <x v="4"/>
    <n v="599"/>
    <n v="142114"/>
    <x v="3"/>
    <n v="1"/>
    <n v="599"/>
    <n v="1347.75"/>
    <n v="1347.75"/>
    <x v="3"/>
    <n v="748.75"/>
    <n v="748.75"/>
    <n v="55.555555555555557"/>
  </r>
  <r>
    <x v="419"/>
    <x v="4"/>
    <n v="79"/>
    <n v="142114"/>
    <x v="3"/>
    <n v="8"/>
    <n v="632"/>
    <n v="177.75"/>
    <n v="1422"/>
    <x v="3"/>
    <n v="98.75"/>
    <n v="790"/>
    <n v="55.555555555555557"/>
  </r>
  <r>
    <x v="420"/>
    <x v="22"/>
    <n v="0"/>
    <n v="142115"/>
    <x v="1"/>
    <n v="1"/>
    <n v="0"/>
    <n v="112.5"/>
    <n v="112.5"/>
    <x v="1"/>
    <n v="112.5"/>
    <n v="112.5"/>
    <n v="100"/>
  </r>
  <r>
    <x v="25"/>
    <x v="4"/>
    <n v="1"/>
    <n v="142115"/>
    <x v="1"/>
    <n v="1"/>
    <n v="1"/>
    <n v="20"/>
    <n v="20"/>
    <x v="1"/>
    <n v="19"/>
    <n v="19"/>
    <n v="95"/>
  </r>
  <r>
    <x v="421"/>
    <x v="5"/>
    <n v="168"/>
    <n v="142116"/>
    <x v="1"/>
    <n v="1"/>
    <n v="168"/>
    <n v="513.75"/>
    <n v="513.75"/>
    <x v="2"/>
    <n v="345.75"/>
    <n v="345.75"/>
    <n v="67.299270072992698"/>
  </r>
  <r>
    <x v="25"/>
    <x v="4"/>
    <n v="1"/>
    <n v="142116"/>
    <x v="1"/>
    <n v="1"/>
    <n v="1"/>
    <n v="87.3"/>
    <n v="87.3"/>
    <x v="2"/>
    <n v="86.3"/>
    <n v="86.3"/>
    <n v="98.854524627720508"/>
  </r>
  <r>
    <x v="422"/>
    <x v="22"/>
    <n v="25"/>
    <n v="142117"/>
    <x v="1"/>
    <n v="1"/>
    <n v="25"/>
    <n v="84.6"/>
    <n v="84.6"/>
    <x v="2"/>
    <n v="59.599999999999994"/>
    <n v="59.599999999999994"/>
    <n v="70.449172576832154"/>
  </r>
  <r>
    <x v="422"/>
    <x v="22"/>
    <n v="25"/>
    <n v="142117"/>
    <x v="1"/>
    <n v="1"/>
    <n v="25"/>
    <n v="47"/>
    <n v="47"/>
    <x v="2"/>
    <n v="22"/>
    <n v="22"/>
    <n v="46.808510638297875"/>
  </r>
  <r>
    <x v="423"/>
    <x v="22"/>
    <n v="34.5"/>
    <n v="142117"/>
    <x v="1"/>
    <n v="1"/>
    <n v="34.5"/>
    <n v="118.8"/>
    <n v="118.8"/>
    <x v="2"/>
    <n v="84.3"/>
    <n v="84.3"/>
    <n v="70.959595959595958"/>
  </r>
  <r>
    <x v="424"/>
    <x v="22"/>
    <n v="52.5"/>
    <n v="142117"/>
    <x v="1"/>
    <n v="1"/>
    <n v="52.5"/>
    <n v="174.6"/>
    <n v="174.6"/>
    <x v="2"/>
    <n v="122.1"/>
    <n v="122.1"/>
    <n v="69.93127147766323"/>
  </r>
  <r>
    <x v="409"/>
    <x v="4"/>
    <n v="35"/>
    <n v="142117"/>
    <x v="1"/>
    <n v="1"/>
    <n v="35"/>
    <n v="118.8"/>
    <n v="118.8"/>
    <x v="2"/>
    <n v="83.8"/>
    <n v="83.8"/>
    <n v="70.53872053872054"/>
  </r>
  <r>
    <x v="425"/>
    <x v="22"/>
    <n v="119.5"/>
    <n v="142117"/>
    <x v="1"/>
    <n v="2"/>
    <n v="239"/>
    <n v="319.5"/>
    <n v="639"/>
    <x v="2"/>
    <n v="200"/>
    <n v="400"/>
    <n v="62.597809076682317"/>
  </r>
  <r>
    <x v="116"/>
    <x v="0"/>
    <n v="292"/>
    <n v="142118"/>
    <x v="3"/>
    <n v="1"/>
    <n v="292"/>
    <n v="1058.25"/>
    <n v="1058.25"/>
    <x v="3"/>
    <n v="766.25"/>
    <n v="766.25"/>
    <n v="72.407276163477434"/>
  </r>
  <r>
    <x v="399"/>
    <x v="26"/>
    <n v="140"/>
    <n v="142118"/>
    <x v="3"/>
    <n v="1"/>
    <n v="140"/>
    <n v="582.25"/>
    <n v="582.25"/>
    <x v="3"/>
    <n v="442.25"/>
    <n v="442.25"/>
    <n v="75.955345641906405"/>
  </r>
  <r>
    <x v="197"/>
    <x v="17"/>
    <n v="54"/>
    <n v="142119"/>
    <x v="2"/>
    <n v="2"/>
    <n v="108"/>
    <n v="220.5"/>
    <n v="441"/>
    <x v="4"/>
    <n v="166.5"/>
    <n v="333"/>
    <n v="75.510204081632651"/>
  </r>
  <r>
    <x v="197"/>
    <x v="17"/>
    <n v="54"/>
    <n v="142119"/>
    <x v="2"/>
    <n v="2"/>
    <n v="108"/>
    <n v="220.5"/>
    <n v="441"/>
    <x v="4"/>
    <n v="166.5"/>
    <n v="333"/>
    <n v="75.510204081632651"/>
  </r>
  <r>
    <x v="35"/>
    <x v="4"/>
    <n v="50"/>
    <n v="142119"/>
    <x v="2"/>
    <n v="1"/>
    <n v="50"/>
    <n v="120"/>
    <n v="120"/>
    <x v="4"/>
    <n v="70"/>
    <n v="70"/>
    <n v="58.333333333333336"/>
  </r>
  <r>
    <x v="23"/>
    <x v="17"/>
    <n v="50"/>
    <n v="142120"/>
    <x v="0"/>
    <n v="1"/>
    <n v="50"/>
    <n v="202.5"/>
    <n v="202.5"/>
    <x v="0"/>
    <n v="152.5"/>
    <n v="152.5"/>
    <n v="75.308641975308646"/>
  </r>
  <r>
    <x v="249"/>
    <x v="20"/>
    <n v="155"/>
    <n v="142121"/>
    <x v="0"/>
    <n v="1"/>
    <n v="155"/>
    <n v="544.5"/>
    <n v="544.5"/>
    <x v="0"/>
    <n v="389.5"/>
    <n v="389.5"/>
    <n v="71.533516988062445"/>
  </r>
  <r>
    <x v="426"/>
    <x v="22"/>
    <n v="26.5"/>
    <n v="142122"/>
    <x v="2"/>
    <n v="1"/>
    <n v="26.5"/>
    <n v="67.5"/>
    <n v="67.5"/>
    <x v="4"/>
    <n v="41"/>
    <n v="41"/>
    <n v="60.74074074074074"/>
  </r>
  <r>
    <x v="427"/>
    <x v="4"/>
    <n v="14"/>
    <n v="142122"/>
    <x v="2"/>
    <n v="1"/>
    <n v="14"/>
    <n v="31.5"/>
    <n v="31.5"/>
    <x v="4"/>
    <n v="17.5"/>
    <n v="17.5"/>
    <n v="55.555555555555557"/>
  </r>
  <r>
    <x v="428"/>
    <x v="22"/>
    <n v="40"/>
    <n v="142122"/>
    <x v="2"/>
    <n v="1"/>
    <n v="40"/>
    <n v="90"/>
    <n v="90"/>
    <x v="2"/>
    <n v="50"/>
    <n v="50"/>
    <n v="55.555555555555557"/>
  </r>
  <r>
    <x v="112"/>
    <x v="22"/>
    <n v="31.75"/>
    <n v="142122"/>
    <x v="2"/>
    <n v="1"/>
    <n v="31.75"/>
    <n v="85.5"/>
    <n v="85.5"/>
    <x v="2"/>
    <n v="53.75"/>
    <n v="53.75"/>
    <n v="62.865497076023388"/>
  </r>
  <r>
    <x v="23"/>
    <x v="17"/>
    <n v="50"/>
    <n v="142123"/>
    <x v="0"/>
    <n v="5"/>
    <n v="250"/>
    <n v="202.5"/>
    <n v="1012.5"/>
    <x v="0"/>
    <n v="152.5"/>
    <n v="762.5"/>
    <n v="75.308641975308646"/>
  </r>
  <r>
    <x v="48"/>
    <x v="17"/>
    <n v="64.5"/>
    <n v="142124"/>
    <x v="0"/>
    <n v="1"/>
    <n v="64.5"/>
    <n v="256.5"/>
    <n v="256.5"/>
    <x v="0"/>
    <n v="192"/>
    <n v="192"/>
    <n v="74.853801169590639"/>
  </r>
  <r>
    <x v="197"/>
    <x v="17"/>
    <n v="54"/>
    <n v="142125"/>
    <x v="1"/>
    <n v="2"/>
    <n v="108"/>
    <n v="220.5"/>
    <n v="441"/>
    <x v="1"/>
    <n v="166.5"/>
    <n v="333"/>
    <n v="75.510204081632651"/>
  </r>
  <r>
    <x v="23"/>
    <x v="17"/>
    <n v="50"/>
    <n v="142126"/>
    <x v="1"/>
    <n v="2"/>
    <n v="100"/>
    <n v="169"/>
    <n v="338"/>
    <x v="1"/>
    <n v="119"/>
    <n v="238"/>
    <n v="70.414201183431956"/>
  </r>
  <r>
    <x v="21"/>
    <x v="11"/>
    <n v="35"/>
    <n v="142127"/>
    <x v="1"/>
    <n v="6"/>
    <n v="210"/>
    <n v="140"/>
    <n v="840"/>
    <x v="5"/>
    <n v="105"/>
    <n v="630"/>
    <n v="75"/>
  </r>
  <r>
    <x v="296"/>
    <x v="2"/>
    <n v="395"/>
    <n v="142127"/>
    <x v="1"/>
    <n v="1"/>
    <n v="395"/>
    <n v="1420"/>
    <n v="1420"/>
    <x v="5"/>
    <n v="1025"/>
    <n v="1025"/>
    <n v="72.183098591549296"/>
  </r>
  <r>
    <x v="228"/>
    <x v="17"/>
    <n v="47"/>
    <n v="142128"/>
    <x v="0"/>
    <n v="3"/>
    <n v="141"/>
    <n v="193.5"/>
    <n v="580.5"/>
    <x v="0"/>
    <n v="146.5"/>
    <n v="439.5"/>
    <n v="75.710594315245487"/>
  </r>
  <r>
    <x v="228"/>
    <x v="17"/>
    <n v="47"/>
    <n v="142128"/>
    <x v="0"/>
    <n v="3"/>
    <n v="141"/>
    <n v="193.5"/>
    <n v="580.5"/>
    <x v="0"/>
    <n v="146.5"/>
    <n v="439.5"/>
    <n v="75.710594315245487"/>
  </r>
  <r>
    <x v="60"/>
    <x v="17"/>
    <n v="56"/>
    <n v="142129"/>
    <x v="1"/>
    <n v="1"/>
    <n v="56"/>
    <n v="229.5"/>
    <n v="229.5"/>
    <x v="1"/>
    <n v="173.5"/>
    <n v="173.5"/>
    <n v="75.599128540305017"/>
  </r>
  <r>
    <x v="5"/>
    <x v="5"/>
    <n v="99"/>
    <n v="142129"/>
    <x v="1"/>
    <n v="1"/>
    <n v="99"/>
    <n v="400.5"/>
    <n v="400.5"/>
    <x v="1"/>
    <n v="301.5"/>
    <n v="301.5"/>
    <n v="75.280898876404493"/>
  </r>
  <r>
    <x v="214"/>
    <x v="11"/>
    <n v="18.5"/>
    <n v="142130"/>
    <x v="1"/>
    <n v="10"/>
    <n v="185"/>
    <n v="94.5"/>
    <n v="945"/>
    <x v="1"/>
    <n v="76"/>
    <n v="760"/>
    <n v="80.423280423280417"/>
  </r>
  <r>
    <x v="335"/>
    <x v="20"/>
    <n v="196"/>
    <n v="142130"/>
    <x v="1"/>
    <n v="1"/>
    <n v="196"/>
    <n v="472.5"/>
    <n v="472.5"/>
    <x v="1"/>
    <n v="276.5"/>
    <n v="276.5"/>
    <n v="58.518518518518512"/>
  </r>
  <r>
    <x v="57"/>
    <x v="17"/>
    <n v="57"/>
    <n v="142131"/>
    <x v="0"/>
    <n v="4"/>
    <n v="228"/>
    <n v="229.5"/>
    <n v="918"/>
    <x v="0"/>
    <n v="172.5"/>
    <n v="690"/>
    <n v="75.16339869281046"/>
  </r>
  <r>
    <x v="429"/>
    <x v="19"/>
    <n v="298"/>
    <n v="142132"/>
    <x v="0"/>
    <n v="1"/>
    <n v="298"/>
    <n v="686.7"/>
    <n v="686.7"/>
    <x v="0"/>
    <n v="388.70000000000005"/>
    <n v="388.70000000000005"/>
    <n v="56.604048347167613"/>
  </r>
  <r>
    <x v="23"/>
    <x v="17"/>
    <n v="50"/>
    <n v="142132"/>
    <x v="0"/>
    <n v="2"/>
    <n v="100"/>
    <n v="180"/>
    <n v="360"/>
    <x v="0"/>
    <n v="130"/>
    <n v="260"/>
    <n v="72.222222222222214"/>
  </r>
  <r>
    <x v="91"/>
    <x v="5"/>
    <n v="121"/>
    <n v="142133"/>
    <x v="4"/>
    <n v="1"/>
    <n v="121"/>
    <n v="585"/>
    <n v="585"/>
    <x v="8"/>
    <n v="464"/>
    <n v="464"/>
    <n v="79.316239316239319"/>
  </r>
  <r>
    <x v="25"/>
    <x v="4"/>
    <n v="1"/>
    <n v="142134"/>
    <x v="1"/>
    <n v="1"/>
    <n v="1"/>
    <n v="232.5"/>
    <n v="232.5"/>
    <x v="2"/>
    <n v="231.5"/>
    <n v="231.5"/>
    <n v="99.569892473118287"/>
  </r>
  <r>
    <x v="430"/>
    <x v="22"/>
    <n v="18.55"/>
    <n v="142135"/>
    <x v="1"/>
    <n v="1"/>
    <n v="18.55"/>
    <n v="49.5"/>
    <n v="49.5"/>
    <x v="2"/>
    <n v="30.95"/>
    <n v="30.95"/>
    <n v="62.525252525252526"/>
  </r>
  <r>
    <x v="57"/>
    <x v="17"/>
    <n v="57"/>
    <n v="142136"/>
    <x v="2"/>
    <n v="3"/>
    <n v="171"/>
    <n v="229.5"/>
    <n v="688.5"/>
    <x v="4"/>
    <n v="172.5"/>
    <n v="517.5"/>
    <n v="75.16339869281046"/>
  </r>
  <r>
    <x v="9"/>
    <x v="8"/>
    <n v="70"/>
    <n v="142137"/>
    <x v="1"/>
    <n v="1"/>
    <n v="70"/>
    <n v="319.5"/>
    <n v="319.5"/>
    <x v="2"/>
    <n v="249.5"/>
    <n v="249.5"/>
    <n v="78.090766823161189"/>
  </r>
  <r>
    <x v="38"/>
    <x v="17"/>
    <n v="47"/>
    <n v="142138"/>
    <x v="1"/>
    <n v="4"/>
    <n v="188"/>
    <n v="172"/>
    <n v="688"/>
    <x v="5"/>
    <n v="125"/>
    <n v="500"/>
    <n v="72.674418604651152"/>
  </r>
  <r>
    <x v="289"/>
    <x v="13"/>
    <n v="86"/>
    <n v="142138"/>
    <x v="1"/>
    <n v="1"/>
    <n v="86"/>
    <n v="308"/>
    <n v="308"/>
    <x v="5"/>
    <n v="222"/>
    <n v="222"/>
    <n v="72.077922077922068"/>
  </r>
  <r>
    <x v="7"/>
    <x v="6"/>
    <n v="121"/>
    <n v="142138"/>
    <x v="1"/>
    <n v="1"/>
    <n v="121"/>
    <n v="484"/>
    <n v="484"/>
    <x v="5"/>
    <n v="363"/>
    <n v="363"/>
    <n v="75"/>
  </r>
  <r>
    <x v="103"/>
    <x v="2"/>
    <n v="332"/>
    <n v="142138"/>
    <x v="1"/>
    <n v="1"/>
    <n v="332"/>
    <n v="1276"/>
    <n v="1276"/>
    <x v="5"/>
    <n v="944"/>
    <n v="944"/>
    <n v="73.98119122257053"/>
  </r>
  <r>
    <x v="431"/>
    <x v="4"/>
    <n v="99"/>
    <n v="142138"/>
    <x v="1"/>
    <n v="6"/>
    <n v="594"/>
    <n v="237.6"/>
    <n v="1425.6"/>
    <x v="5"/>
    <n v="138.6"/>
    <n v="831.59999999999991"/>
    <n v="58.333333333333329"/>
  </r>
  <r>
    <x v="182"/>
    <x v="23"/>
    <n v="82"/>
    <n v="142139"/>
    <x v="4"/>
    <n v="2"/>
    <n v="164"/>
    <n v="373.5"/>
    <n v="747"/>
    <x v="8"/>
    <n v="291.5"/>
    <n v="583"/>
    <n v="78.045515394912996"/>
  </r>
  <r>
    <x v="213"/>
    <x v="17"/>
    <n v="70"/>
    <n v="142140"/>
    <x v="0"/>
    <n v="3"/>
    <n v="210"/>
    <n v="283.5"/>
    <n v="850.5"/>
    <x v="0"/>
    <n v="213.5"/>
    <n v="640.5"/>
    <n v="75.308641975308646"/>
  </r>
  <r>
    <x v="226"/>
    <x v="15"/>
    <n v="192"/>
    <n v="142141"/>
    <x v="2"/>
    <n v="1"/>
    <n v="192"/>
    <n v="778.5"/>
    <n v="778.5"/>
    <x v="1"/>
    <n v="586.5"/>
    <n v="586.5"/>
    <n v="75.337186897880542"/>
  </r>
  <r>
    <x v="289"/>
    <x v="13"/>
    <n v="86"/>
    <n v="142141"/>
    <x v="2"/>
    <n v="1"/>
    <n v="86"/>
    <n v="346.5"/>
    <n v="346.5"/>
    <x v="1"/>
    <n v="260.5"/>
    <n v="260.5"/>
    <n v="75.180375180375179"/>
  </r>
  <r>
    <x v="120"/>
    <x v="0"/>
    <n v="267"/>
    <n v="142142"/>
    <x v="0"/>
    <n v="1"/>
    <n v="267"/>
    <n v="1273.5"/>
    <n v="1273.5"/>
    <x v="3"/>
    <n v="1006.5"/>
    <n v="1006.5"/>
    <n v="79.034157832744398"/>
  </r>
  <r>
    <x v="23"/>
    <x v="17"/>
    <n v="50"/>
    <n v="142143"/>
    <x v="0"/>
    <n v="1"/>
    <n v="50"/>
    <n v="202.5"/>
    <n v="202.5"/>
    <x v="0"/>
    <n v="152.5"/>
    <n v="152.5"/>
    <n v="75.308641975308646"/>
  </r>
  <r>
    <x v="104"/>
    <x v="18"/>
    <n v="439"/>
    <n v="142144"/>
    <x v="0"/>
    <n v="1"/>
    <n v="439"/>
    <n v="1381.5"/>
    <n v="1381.5"/>
    <x v="0"/>
    <n v="942.5"/>
    <n v="942.5"/>
    <n v="68.222946073108943"/>
  </r>
  <r>
    <x v="402"/>
    <x v="23"/>
    <n v="125"/>
    <n v="142145"/>
    <x v="4"/>
    <n v="1"/>
    <n v="125"/>
    <n v="562.5"/>
    <n v="562.5"/>
    <x v="6"/>
    <n v="437.5"/>
    <n v="437.5"/>
    <n v="77.777777777777786"/>
  </r>
  <r>
    <x v="292"/>
    <x v="1"/>
    <n v="63"/>
    <n v="142146"/>
    <x v="0"/>
    <n v="1"/>
    <n v="63"/>
    <n v="285"/>
    <n v="285"/>
    <x v="0"/>
    <n v="222"/>
    <n v="222"/>
    <n v="77.89473684210526"/>
  </r>
  <r>
    <x v="432"/>
    <x v="25"/>
    <n v="319"/>
    <n v="142147"/>
    <x v="0"/>
    <n v="1"/>
    <n v="319"/>
    <n v="636.70000000000005"/>
    <n v="636.70000000000005"/>
    <x v="0"/>
    <n v="317.70000000000005"/>
    <n v="317.70000000000005"/>
    <n v="49.897911104130678"/>
  </r>
  <r>
    <x v="433"/>
    <x v="2"/>
    <n v="219"/>
    <n v="142148"/>
    <x v="1"/>
    <n v="1"/>
    <n v="219"/>
    <n v="689.5"/>
    <n v="689.5"/>
    <x v="5"/>
    <n v="470.5"/>
    <n v="470.5"/>
    <n v="68.23785351704133"/>
  </r>
  <r>
    <x v="23"/>
    <x v="17"/>
    <n v="50"/>
    <n v="142149"/>
    <x v="0"/>
    <n v="1"/>
    <n v="50"/>
    <n v="202.5"/>
    <n v="202.5"/>
    <x v="0"/>
    <n v="152.5"/>
    <n v="152.5"/>
    <n v="75.308641975308646"/>
  </r>
  <r>
    <x v="23"/>
    <x v="17"/>
    <n v="50"/>
    <n v="142149"/>
    <x v="0"/>
    <n v="1"/>
    <n v="50"/>
    <n v="202.5"/>
    <n v="202.5"/>
    <x v="0"/>
    <n v="152.5"/>
    <n v="152.5"/>
    <n v="75.308641975308646"/>
  </r>
  <r>
    <x v="23"/>
    <x v="17"/>
    <n v="50"/>
    <n v="142149"/>
    <x v="0"/>
    <n v="1"/>
    <n v="50"/>
    <n v="202.5"/>
    <n v="202.5"/>
    <x v="0"/>
    <n v="152.5"/>
    <n v="152.5"/>
    <n v="75.308641975308646"/>
  </r>
  <r>
    <x v="23"/>
    <x v="17"/>
    <n v="50"/>
    <n v="142149"/>
    <x v="0"/>
    <n v="1"/>
    <n v="50"/>
    <n v="202.5"/>
    <n v="202.5"/>
    <x v="0"/>
    <n v="152.5"/>
    <n v="152.5"/>
    <n v="75.308641975308646"/>
  </r>
  <r>
    <x v="23"/>
    <x v="17"/>
    <n v="50"/>
    <n v="142149"/>
    <x v="0"/>
    <n v="1"/>
    <n v="50"/>
    <n v="202.5"/>
    <n v="202.5"/>
    <x v="0"/>
    <n v="152.5"/>
    <n v="152.5"/>
    <n v="75.308641975308646"/>
  </r>
  <r>
    <x v="241"/>
    <x v="2"/>
    <n v="213"/>
    <n v="142150"/>
    <x v="0"/>
    <n v="1"/>
    <n v="213"/>
    <n v="859.5"/>
    <n v="859.5"/>
    <x v="0"/>
    <n v="646.5"/>
    <n v="646.5"/>
    <n v="75.218150087260042"/>
  </r>
  <r>
    <x v="207"/>
    <x v="11"/>
    <n v="44"/>
    <n v="142151"/>
    <x v="0"/>
    <n v="2"/>
    <n v="88"/>
    <n v="202.5"/>
    <n v="405"/>
    <x v="0"/>
    <n v="158.5"/>
    <n v="317"/>
    <n v="78.271604938271594"/>
  </r>
  <r>
    <x v="68"/>
    <x v="3"/>
    <n v="50"/>
    <n v="142152"/>
    <x v="1"/>
    <n v="1"/>
    <n v="50"/>
    <n v="204"/>
    <n v="204"/>
    <x v="1"/>
    <n v="154"/>
    <n v="154"/>
    <n v="75.490196078431367"/>
  </r>
  <r>
    <x v="117"/>
    <x v="15"/>
    <n v="235"/>
    <n v="142153"/>
    <x v="0"/>
    <n v="1"/>
    <n v="235"/>
    <n v="1055"/>
    <n v="1055"/>
    <x v="0"/>
    <n v="820"/>
    <n v="820"/>
    <n v="77.725118483412331"/>
  </r>
  <r>
    <x v="23"/>
    <x v="17"/>
    <n v="50"/>
    <n v="142154"/>
    <x v="0"/>
    <n v="4"/>
    <n v="200"/>
    <n v="202.5"/>
    <n v="810"/>
    <x v="0"/>
    <n v="152.5"/>
    <n v="610"/>
    <n v="75.308641975308646"/>
  </r>
  <r>
    <x v="226"/>
    <x v="15"/>
    <n v="192"/>
    <n v="142155"/>
    <x v="0"/>
    <n v="1"/>
    <n v="192"/>
    <n v="778.5"/>
    <n v="778.5"/>
    <x v="0"/>
    <n v="586.5"/>
    <n v="586.5"/>
    <n v="75.337186897880542"/>
  </r>
  <r>
    <x v="226"/>
    <x v="15"/>
    <n v="192"/>
    <n v="142156"/>
    <x v="0"/>
    <n v="1"/>
    <n v="192"/>
    <n v="778.5"/>
    <n v="778.5"/>
    <x v="0"/>
    <n v="586.5"/>
    <n v="586.5"/>
    <n v="75.337186897880542"/>
  </r>
  <r>
    <x v="23"/>
    <x v="17"/>
    <n v="50"/>
    <n v="142157"/>
    <x v="0"/>
    <n v="4"/>
    <n v="200"/>
    <n v="202.5"/>
    <n v="810"/>
    <x v="0"/>
    <n v="152.5"/>
    <n v="610"/>
    <n v="75.308641975308646"/>
  </r>
  <r>
    <x v="156"/>
    <x v="26"/>
    <n v="218"/>
    <n v="142158"/>
    <x v="1"/>
    <n v="1"/>
    <n v="218"/>
    <n v="689.5"/>
    <n v="689.5"/>
    <x v="2"/>
    <n v="471.5"/>
    <n v="471.5"/>
    <n v="68.382886149383609"/>
  </r>
  <r>
    <x v="434"/>
    <x v="30"/>
    <n v="260"/>
    <n v="142159"/>
    <x v="0"/>
    <n v="1"/>
    <n v="260"/>
    <n v="940"/>
    <n v="940"/>
    <x v="0"/>
    <n v="680"/>
    <n v="680"/>
    <n v="72.340425531914903"/>
  </r>
  <r>
    <x v="71"/>
    <x v="21"/>
    <n v="434"/>
    <n v="142160"/>
    <x v="0"/>
    <n v="1"/>
    <n v="434"/>
    <n v="1782"/>
    <n v="1782"/>
    <x v="0"/>
    <n v="1348"/>
    <n v="1348"/>
    <n v="75.645342312008978"/>
  </r>
  <r>
    <x v="3"/>
    <x v="3"/>
    <n v="114"/>
    <n v="142161"/>
    <x v="3"/>
    <n v="1"/>
    <n v="114"/>
    <n v="392"/>
    <n v="392"/>
    <x v="0"/>
    <n v="278"/>
    <n v="278"/>
    <n v="70.918367346938766"/>
  </r>
  <r>
    <x v="23"/>
    <x v="17"/>
    <n v="50"/>
    <n v="142162"/>
    <x v="0"/>
    <n v="2"/>
    <n v="100"/>
    <n v="202.5"/>
    <n v="405"/>
    <x v="0"/>
    <n v="152.5"/>
    <n v="305"/>
    <n v="75.308641975308646"/>
  </r>
  <r>
    <x v="76"/>
    <x v="13"/>
    <n v="130"/>
    <n v="142163"/>
    <x v="1"/>
    <n v="1"/>
    <n v="130"/>
    <n v="526.5"/>
    <n v="526.5"/>
    <x v="5"/>
    <n v="396.5"/>
    <n v="396.5"/>
    <n v="75.308641975308646"/>
  </r>
  <r>
    <x v="121"/>
    <x v="1"/>
    <n v="65"/>
    <n v="142163"/>
    <x v="1"/>
    <n v="2"/>
    <n v="130"/>
    <n v="265.5"/>
    <n v="531"/>
    <x v="5"/>
    <n v="200.5"/>
    <n v="401"/>
    <n v="75.517890772128055"/>
  </r>
  <r>
    <x v="345"/>
    <x v="30"/>
    <n v="700"/>
    <n v="142163"/>
    <x v="1"/>
    <n v="1"/>
    <n v="700"/>
    <n v="1732.5"/>
    <n v="1732.5"/>
    <x v="5"/>
    <n v="1032.5"/>
    <n v="1032.5"/>
    <n v="59.595959595959592"/>
  </r>
  <r>
    <x v="233"/>
    <x v="11"/>
    <n v="46.5"/>
    <n v="142163"/>
    <x v="1"/>
    <n v="2"/>
    <n v="93"/>
    <n v="143.5"/>
    <n v="287"/>
    <x v="5"/>
    <n v="97"/>
    <n v="194"/>
    <n v="67.595818815331015"/>
  </r>
  <r>
    <x v="233"/>
    <x v="11"/>
    <n v="46.5"/>
    <n v="142164"/>
    <x v="1"/>
    <n v="1"/>
    <n v="46.5"/>
    <n v="205"/>
    <n v="205"/>
    <x v="2"/>
    <n v="158.5"/>
    <n v="158.5"/>
    <n v="77.317073170731703"/>
  </r>
  <r>
    <x v="181"/>
    <x v="5"/>
    <n v="153"/>
    <n v="142165"/>
    <x v="2"/>
    <n v="1"/>
    <n v="153"/>
    <n v="616.5"/>
    <n v="616.5"/>
    <x v="1"/>
    <n v="463.5"/>
    <n v="463.5"/>
    <n v="75.18248175182481"/>
  </r>
  <r>
    <x v="152"/>
    <x v="10"/>
    <n v="259"/>
    <n v="142165"/>
    <x v="2"/>
    <n v="1"/>
    <n v="259"/>
    <n v="1057.5"/>
    <n v="1057.5"/>
    <x v="1"/>
    <n v="798.5"/>
    <n v="798.5"/>
    <n v="75.508274231678485"/>
  </r>
  <r>
    <x v="435"/>
    <x v="19"/>
    <n v="109"/>
    <n v="142166"/>
    <x v="0"/>
    <n v="1"/>
    <n v="109"/>
    <n v="218.02"/>
    <n v="218.02"/>
    <x v="0"/>
    <n v="109.02000000000001"/>
    <n v="109.02000000000001"/>
    <n v="50.004586735161915"/>
  </r>
  <r>
    <x v="299"/>
    <x v="0"/>
    <n v="312"/>
    <n v="142167"/>
    <x v="0"/>
    <n v="1"/>
    <n v="312"/>
    <n v="1444.5"/>
    <n v="1444.5"/>
    <x v="0"/>
    <n v="1132.5"/>
    <n v="1132.5"/>
    <n v="78.400830737279335"/>
  </r>
  <r>
    <x v="436"/>
    <x v="9"/>
    <n v="540"/>
    <n v="142168"/>
    <x v="3"/>
    <n v="1"/>
    <n v="540"/>
    <n v="1130.5"/>
    <n v="1130.5"/>
    <x v="0"/>
    <n v="590.5"/>
    <n v="590.5"/>
    <n v="52.233524988942946"/>
  </r>
  <r>
    <x v="437"/>
    <x v="4"/>
    <n v="305"/>
    <n v="142168"/>
    <x v="3"/>
    <n v="2"/>
    <n v="610"/>
    <n v="715.63"/>
    <n v="1431.26"/>
    <x v="0"/>
    <n v="410.63"/>
    <n v="821.26"/>
    <n v="57.380210443944499"/>
  </r>
  <r>
    <x v="137"/>
    <x v="11"/>
    <n v="49"/>
    <n v="142169"/>
    <x v="1"/>
    <n v="4"/>
    <n v="196"/>
    <n v="180"/>
    <n v="720"/>
    <x v="5"/>
    <n v="131"/>
    <n v="524"/>
    <n v="72.777777777777771"/>
  </r>
  <r>
    <x v="63"/>
    <x v="2"/>
    <n v="245"/>
    <n v="142169"/>
    <x v="1"/>
    <n v="1"/>
    <n v="245"/>
    <n v="964"/>
    <n v="964"/>
    <x v="5"/>
    <n v="719"/>
    <n v="719"/>
    <n v="74.585062240663902"/>
  </r>
  <r>
    <x v="70"/>
    <x v="18"/>
    <n v="386"/>
    <n v="142169"/>
    <x v="1"/>
    <n v="1"/>
    <n v="386"/>
    <n v="1168"/>
    <n v="1168"/>
    <x v="5"/>
    <n v="782"/>
    <n v="782"/>
    <n v="66.952054794520549"/>
  </r>
  <r>
    <x v="152"/>
    <x v="10"/>
    <n v="259"/>
    <n v="142169"/>
    <x v="1"/>
    <n v="1"/>
    <n v="259"/>
    <n v="940"/>
    <n v="940"/>
    <x v="5"/>
    <n v="681"/>
    <n v="681"/>
    <n v="72.446808510638292"/>
  </r>
  <r>
    <x v="438"/>
    <x v="18"/>
    <n v="555"/>
    <n v="142169"/>
    <x v="1"/>
    <n v="1"/>
    <n v="555"/>
    <n v="1108"/>
    <n v="1108"/>
    <x v="5"/>
    <n v="553"/>
    <n v="553"/>
    <n v="49.909747292418771"/>
  </r>
  <r>
    <x v="236"/>
    <x v="5"/>
    <n v="120"/>
    <n v="142169"/>
    <x v="1"/>
    <n v="1"/>
    <n v="120"/>
    <n v="484"/>
    <n v="484"/>
    <x v="5"/>
    <n v="364"/>
    <n v="364"/>
    <n v="75.206611570247944"/>
  </r>
  <r>
    <x v="76"/>
    <x v="13"/>
    <n v="130"/>
    <n v="142169"/>
    <x v="1"/>
    <n v="1"/>
    <n v="130"/>
    <n v="468"/>
    <n v="468"/>
    <x v="5"/>
    <n v="338"/>
    <n v="338"/>
    <n v="72.222222222222214"/>
  </r>
  <r>
    <x v="19"/>
    <x v="15"/>
    <n v="206"/>
    <n v="142169"/>
    <x v="1"/>
    <n v="1"/>
    <n v="206"/>
    <n v="708"/>
    <n v="708"/>
    <x v="5"/>
    <n v="502"/>
    <n v="502"/>
    <n v="70.903954802259889"/>
  </r>
  <r>
    <x v="53"/>
    <x v="3"/>
    <n v="69"/>
    <n v="142169"/>
    <x v="1"/>
    <n v="1"/>
    <n v="69"/>
    <n v="110.41"/>
    <n v="110.41"/>
    <x v="5"/>
    <n v="41.41"/>
    <n v="41.41"/>
    <n v="37.505660719137758"/>
  </r>
  <r>
    <x v="155"/>
    <x v="0"/>
    <n v="873"/>
    <n v="142170"/>
    <x v="3"/>
    <n v="1"/>
    <n v="873"/>
    <n v="0"/>
    <n v="0"/>
    <x v="3"/>
    <n v="-873"/>
    <n v="-873"/>
    <e v="#DIV/0!"/>
  </r>
  <r>
    <x v="120"/>
    <x v="0"/>
    <n v="267"/>
    <n v="142171"/>
    <x v="0"/>
    <n v="1"/>
    <n v="267"/>
    <n v="1273.5"/>
    <n v="1273.5"/>
    <x v="0"/>
    <n v="1006.5"/>
    <n v="1006.5"/>
    <n v="79.034157832744398"/>
  </r>
  <r>
    <x v="176"/>
    <x v="20"/>
    <n v="181"/>
    <n v="142171"/>
    <x v="0"/>
    <n v="1"/>
    <n v="181"/>
    <n v="417.9"/>
    <n v="417.9"/>
    <x v="0"/>
    <n v="236.89999999999998"/>
    <n v="236.89999999999998"/>
    <n v="56.688202919358702"/>
  </r>
  <r>
    <x v="152"/>
    <x v="10"/>
    <n v="259"/>
    <n v="142172"/>
    <x v="1"/>
    <n v="1"/>
    <n v="259"/>
    <n v="1057.5"/>
    <n v="1057.5"/>
    <x v="5"/>
    <n v="798.5"/>
    <n v="798.5"/>
    <n v="75.508274231678485"/>
  </r>
  <r>
    <x v="75"/>
    <x v="10"/>
    <n v="208"/>
    <n v="142172"/>
    <x v="1"/>
    <n v="1"/>
    <n v="208"/>
    <n v="841.5"/>
    <n v="841.5"/>
    <x v="5"/>
    <n v="633.5"/>
    <n v="633.5"/>
    <n v="75.282234105763507"/>
  </r>
  <r>
    <x v="439"/>
    <x v="10"/>
    <n v="153"/>
    <n v="142172"/>
    <x v="1"/>
    <n v="1"/>
    <n v="153"/>
    <n v="548"/>
    <n v="548"/>
    <x v="5"/>
    <n v="395"/>
    <n v="395"/>
    <n v="72.080291970802918"/>
  </r>
  <r>
    <x v="30"/>
    <x v="11"/>
    <n v="0"/>
    <n v="142173"/>
    <x v="0"/>
    <n v="6"/>
    <n v="0"/>
    <n v="202.5"/>
    <n v="1215"/>
    <x v="0"/>
    <n v="202.5"/>
    <n v="1215"/>
    <n v="100"/>
  </r>
  <r>
    <x v="207"/>
    <x v="11"/>
    <n v="44"/>
    <n v="142174"/>
    <x v="0"/>
    <n v="6"/>
    <n v="264"/>
    <n v="202.5"/>
    <n v="1215"/>
    <x v="0"/>
    <n v="158.5"/>
    <n v="951"/>
    <n v="78.271604938271594"/>
  </r>
  <r>
    <x v="440"/>
    <x v="12"/>
    <n v="166"/>
    <n v="142175"/>
    <x v="0"/>
    <n v="1"/>
    <n v="166"/>
    <n v="709.75"/>
    <n v="709.75"/>
    <x v="0"/>
    <n v="543.75"/>
    <n v="543.75"/>
    <n v="76.611482916519904"/>
  </r>
  <r>
    <x v="23"/>
    <x v="17"/>
    <n v="50"/>
    <n v="142176"/>
    <x v="1"/>
    <n v="3"/>
    <n v="150"/>
    <n v="202.5"/>
    <n v="607.5"/>
    <x v="1"/>
    <n v="152.5"/>
    <n v="457.5"/>
    <n v="75.308641975308646"/>
  </r>
  <r>
    <x v="441"/>
    <x v="26"/>
    <n v="147"/>
    <n v="142177"/>
    <x v="0"/>
    <n v="3"/>
    <n v="440.99999999999989"/>
    <n v="338.1"/>
    <n v="1014.3"/>
    <x v="0"/>
    <n v="191.10000000000002"/>
    <n v="573.30000000000007"/>
    <n v="56.521739130434788"/>
  </r>
  <r>
    <x v="0"/>
    <x v="0"/>
    <n v="173"/>
    <n v="142177"/>
    <x v="0"/>
    <n v="3"/>
    <n v="519"/>
    <n v="399"/>
    <n v="1197"/>
    <x v="0"/>
    <n v="226"/>
    <n v="678"/>
    <n v="56.641604010025063"/>
  </r>
  <r>
    <x v="442"/>
    <x v="17"/>
    <n v="60"/>
    <n v="142178"/>
    <x v="0"/>
    <n v="1"/>
    <n v="60"/>
    <n v="220"/>
    <n v="220"/>
    <x v="0"/>
    <n v="160"/>
    <n v="160"/>
    <n v="72.727272727272734"/>
  </r>
  <r>
    <x v="443"/>
    <x v="0"/>
    <n v="93.1"/>
    <n v="142179"/>
    <x v="1"/>
    <n v="1"/>
    <n v="93.1"/>
    <n v="312"/>
    <n v="312"/>
    <x v="2"/>
    <n v="218.9"/>
    <n v="218.9"/>
    <n v="70.160256410256423"/>
  </r>
  <r>
    <x v="154"/>
    <x v="17"/>
    <n v="49"/>
    <n v="142180"/>
    <x v="1"/>
    <n v="3"/>
    <n v="147"/>
    <n v="202.5"/>
    <n v="607.5"/>
    <x v="1"/>
    <n v="153.5"/>
    <n v="460.5"/>
    <n v="75.802469135802468"/>
  </r>
  <r>
    <x v="305"/>
    <x v="18"/>
    <n v="386"/>
    <n v="142180"/>
    <x v="1"/>
    <n v="1"/>
    <n v="386"/>
    <n v="1494"/>
    <n v="1494"/>
    <x v="1"/>
    <n v="1108"/>
    <n v="1108"/>
    <n v="74.163319946452475"/>
  </r>
  <r>
    <x v="402"/>
    <x v="23"/>
    <n v="125"/>
    <n v="142180"/>
    <x v="1"/>
    <n v="2"/>
    <n v="250"/>
    <n v="372"/>
    <n v="744"/>
    <x v="1"/>
    <n v="247"/>
    <n v="494"/>
    <n v="66.397849462365585"/>
  </r>
  <r>
    <x v="444"/>
    <x v="2"/>
    <n v="330"/>
    <n v="142180"/>
    <x v="1"/>
    <n v="1"/>
    <n v="330"/>
    <n v="760.2"/>
    <n v="760.2"/>
    <x v="1"/>
    <n v="430.20000000000005"/>
    <n v="430.20000000000005"/>
    <n v="56.590370955011835"/>
  </r>
  <r>
    <x v="214"/>
    <x v="11"/>
    <n v="18.5"/>
    <n v="142180"/>
    <x v="1"/>
    <n v="4"/>
    <n v="74"/>
    <n v="94.5"/>
    <n v="378"/>
    <x v="1"/>
    <n v="76"/>
    <n v="304"/>
    <n v="80.423280423280417"/>
  </r>
  <r>
    <x v="280"/>
    <x v="3"/>
    <n v="37"/>
    <n v="142181"/>
    <x v="1"/>
    <n v="1"/>
    <n v="37"/>
    <n v="148.5"/>
    <n v="148.5"/>
    <x v="1"/>
    <n v="111.5"/>
    <n v="111.5"/>
    <n v="75.084175084175087"/>
  </r>
  <r>
    <x v="120"/>
    <x v="0"/>
    <n v="267"/>
    <n v="142182"/>
    <x v="3"/>
    <n v="1"/>
    <n v="267"/>
    <n v="1273.5"/>
    <n v="1273.5"/>
    <x v="3"/>
    <n v="1006.5"/>
    <n v="1006.5"/>
    <n v="79.034157832744398"/>
  </r>
  <r>
    <x v="163"/>
    <x v="26"/>
    <n v="124"/>
    <n v="142182"/>
    <x v="3"/>
    <n v="1"/>
    <n v="124"/>
    <n v="616.5"/>
    <n v="616.5"/>
    <x v="3"/>
    <n v="492.5"/>
    <n v="492.5"/>
    <n v="79.886455798864546"/>
  </r>
  <r>
    <x v="445"/>
    <x v="2"/>
    <n v="180"/>
    <n v="142183"/>
    <x v="1"/>
    <n v="1"/>
    <n v="180"/>
    <n v="570.5"/>
    <n v="570.5"/>
    <x v="1"/>
    <n v="390.5"/>
    <n v="390.5"/>
    <n v="68.448729184925512"/>
  </r>
  <r>
    <x v="57"/>
    <x v="17"/>
    <n v="57"/>
    <n v="142184"/>
    <x v="1"/>
    <n v="1"/>
    <n v="57"/>
    <n v="216.75"/>
    <n v="216.75"/>
    <x v="1"/>
    <n v="159.75"/>
    <n v="159.75"/>
    <n v="73.702422145328711"/>
  </r>
  <r>
    <x v="57"/>
    <x v="17"/>
    <n v="57"/>
    <n v="142184"/>
    <x v="1"/>
    <n v="1"/>
    <n v="57"/>
    <n v="216.75"/>
    <n v="216.75"/>
    <x v="1"/>
    <n v="159.75"/>
    <n v="159.75"/>
    <n v="73.702422145328711"/>
  </r>
  <r>
    <x v="446"/>
    <x v="8"/>
    <n v="54"/>
    <n v="142185"/>
    <x v="0"/>
    <n v="1"/>
    <n v="54"/>
    <n v="247.5"/>
    <n v="247.5"/>
    <x v="0"/>
    <n v="193.5"/>
    <n v="193.5"/>
    <n v="78.181818181818187"/>
  </r>
  <r>
    <x v="23"/>
    <x v="17"/>
    <n v="50"/>
    <n v="142185"/>
    <x v="0"/>
    <n v="2"/>
    <n v="100"/>
    <n v="202.5"/>
    <n v="405"/>
    <x v="0"/>
    <n v="152.5"/>
    <n v="305"/>
    <n v="75.308641975308646"/>
  </r>
  <r>
    <x v="364"/>
    <x v="1"/>
    <n v="68"/>
    <n v="142185"/>
    <x v="0"/>
    <n v="2"/>
    <n v="136"/>
    <n v="155.4"/>
    <n v="310.8"/>
    <x v="0"/>
    <n v="87.4"/>
    <n v="174.8"/>
    <n v="56.241956241956245"/>
  </r>
  <r>
    <x v="23"/>
    <x v="17"/>
    <n v="50"/>
    <n v="142186"/>
    <x v="1"/>
    <n v="6"/>
    <n v="300"/>
    <n v="202.5"/>
    <n v="1215"/>
    <x v="1"/>
    <n v="152.5"/>
    <n v="915"/>
    <n v="75.308641975308646"/>
  </r>
  <r>
    <x v="447"/>
    <x v="18"/>
    <n v="513"/>
    <n v="142187"/>
    <x v="3"/>
    <n v="1"/>
    <n v="513"/>
    <n v="2155"/>
    <n v="2155"/>
    <x v="2"/>
    <n v="1642"/>
    <n v="1642"/>
    <n v="76.194895591647324"/>
  </r>
  <r>
    <x v="60"/>
    <x v="17"/>
    <n v="56"/>
    <n v="142188"/>
    <x v="1"/>
    <n v="1"/>
    <n v="56"/>
    <n v="229.5"/>
    <n v="229.5"/>
    <x v="1"/>
    <n v="173.5"/>
    <n v="173.5"/>
    <n v="75.599128540305017"/>
  </r>
  <r>
    <x v="214"/>
    <x v="11"/>
    <n v="18.5"/>
    <n v="142189"/>
    <x v="1"/>
    <n v="5"/>
    <n v="92.5"/>
    <n v="94.5"/>
    <n v="472.5"/>
    <x v="5"/>
    <n v="76"/>
    <n v="380"/>
    <n v="80.423280423280417"/>
  </r>
  <r>
    <x v="433"/>
    <x v="2"/>
    <n v="219"/>
    <n v="142189"/>
    <x v="1"/>
    <n v="1"/>
    <n v="219"/>
    <n v="689.5"/>
    <n v="689.5"/>
    <x v="5"/>
    <n v="470.5"/>
    <n v="470.5"/>
    <n v="68.23785351704133"/>
  </r>
  <r>
    <x v="48"/>
    <x v="17"/>
    <n v="64.5"/>
    <n v="142190"/>
    <x v="0"/>
    <n v="3"/>
    <n v="193.5"/>
    <n v="256.5"/>
    <n v="769.5"/>
    <x v="0"/>
    <n v="192"/>
    <n v="576"/>
    <n v="74.853801169590639"/>
  </r>
  <r>
    <x v="60"/>
    <x v="17"/>
    <n v="56"/>
    <n v="142191"/>
    <x v="0"/>
    <n v="1"/>
    <n v="56"/>
    <n v="229.5"/>
    <n v="229.5"/>
    <x v="0"/>
    <n v="173.5"/>
    <n v="173.5"/>
    <n v="75.599128540305017"/>
  </r>
  <r>
    <x v="98"/>
    <x v="17"/>
    <n v="61.5"/>
    <n v="142192"/>
    <x v="0"/>
    <n v="3"/>
    <n v="184.5"/>
    <n v="220"/>
    <n v="660"/>
    <x v="0"/>
    <n v="158.5"/>
    <n v="475.5"/>
    <n v="72.045454545454547"/>
  </r>
  <r>
    <x v="242"/>
    <x v="13"/>
    <n v="38"/>
    <n v="142193"/>
    <x v="0"/>
    <n v="1"/>
    <n v="38"/>
    <n v="202.5"/>
    <n v="202.5"/>
    <x v="3"/>
    <n v="164.5"/>
    <n v="164.5"/>
    <n v="81.23456790123457"/>
  </r>
  <r>
    <x v="448"/>
    <x v="4"/>
    <n v="0"/>
    <n v="142194"/>
    <x v="4"/>
    <n v="1"/>
    <n v="0"/>
    <n v="336.6"/>
    <n v="336.6"/>
    <x v="6"/>
    <n v="336.6"/>
    <n v="336.6"/>
    <n v="100"/>
  </r>
  <r>
    <x v="77"/>
    <x v="5"/>
    <n v="72.150000000000006"/>
    <n v="142195"/>
    <x v="0"/>
    <n v="2"/>
    <n v="144.30000000000001"/>
    <n v="292.5"/>
    <n v="585"/>
    <x v="0"/>
    <n v="220.35"/>
    <n v="440.7"/>
    <n v="75.333333333333329"/>
  </r>
  <r>
    <x v="120"/>
    <x v="0"/>
    <n v="267"/>
    <n v="142196"/>
    <x v="4"/>
    <n v="1"/>
    <n v="267"/>
    <n v="1273.5"/>
    <n v="1273.5"/>
    <x v="6"/>
    <n v="1006.5"/>
    <n v="1006.5"/>
    <n v="79.034157832744398"/>
  </r>
  <r>
    <x v="132"/>
    <x v="3"/>
    <n v="76"/>
    <n v="142197"/>
    <x v="1"/>
    <n v="1"/>
    <n v="76"/>
    <n v="288.75"/>
    <n v="288.75"/>
    <x v="2"/>
    <n v="212.75"/>
    <n v="212.75"/>
    <n v="73.679653679653683"/>
  </r>
  <r>
    <x v="449"/>
    <x v="22"/>
    <n v="21"/>
    <n v="142197"/>
    <x v="1"/>
    <n v="1"/>
    <n v="21"/>
    <n v="49.5"/>
    <n v="49.5"/>
    <x v="2"/>
    <n v="28.5"/>
    <n v="28.5"/>
    <n v="57.575757575757578"/>
  </r>
  <r>
    <x v="450"/>
    <x v="22"/>
    <n v="16"/>
    <n v="142197"/>
    <x v="1"/>
    <n v="1"/>
    <n v="16"/>
    <n v="40.5"/>
    <n v="40.5"/>
    <x v="2"/>
    <n v="24.5"/>
    <n v="24.5"/>
    <n v="60.493827160493829"/>
  </r>
  <r>
    <x v="222"/>
    <x v="17"/>
    <n v="50"/>
    <n v="142198"/>
    <x v="0"/>
    <n v="2"/>
    <n v="100"/>
    <n v="202.5"/>
    <n v="405"/>
    <x v="0"/>
    <n v="152.5"/>
    <n v="305"/>
    <n v="75.308641975308646"/>
  </r>
  <r>
    <x v="19"/>
    <x v="15"/>
    <n v="206"/>
    <n v="142199"/>
    <x v="1"/>
    <n v="1"/>
    <n v="206"/>
    <n v="796.5"/>
    <n v="796.5"/>
    <x v="5"/>
    <n v="590.5"/>
    <n v="590.5"/>
    <n v="74.136848713119889"/>
  </r>
  <r>
    <x v="312"/>
    <x v="10"/>
    <n v="369"/>
    <n v="142200"/>
    <x v="0"/>
    <n v="1"/>
    <n v="369"/>
    <n v="1494.9"/>
    <n v="1494.9"/>
    <x v="0"/>
    <n v="1125.9000000000001"/>
    <n v="1125.9000000000001"/>
    <n v="75.316074653822994"/>
  </r>
  <r>
    <x v="451"/>
    <x v="1"/>
    <n v="88"/>
    <n v="142201"/>
    <x v="0"/>
    <n v="1"/>
    <n v="88"/>
    <n v="337.6"/>
    <n v="337.6"/>
    <x v="0"/>
    <n v="249.60000000000002"/>
    <n v="249.60000000000002"/>
    <n v="73.93364928909952"/>
  </r>
  <r>
    <x v="6"/>
    <x v="1"/>
    <n v="45"/>
    <n v="142202"/>
    <x v="2"/>
    <n v="1"/>
    <n v="45"/>
    <n v="102.9"/>
    <n v="102.9"/>
    <x v="1"/>
    <n v="57.900000000000006"/>
    <n v="57.900000000000006"/>
    <n v="56.268221574344025"/>
  </r>
  <r>
    <x v="452"/>
    <x v="17"/>
    <n v="54"/>
    <n v="142203"/>
    <x v="1"/>
    <n v="1"/>
    <n v="54"/>
    <n v="147"/>
    <n v="147"/>
    <x v="2"/>
    <n v="93"/>
    <n v="93"/>
    <n v="63.265306122448983"/>
  </r>
  <r>
    <x v="452"/>
    <x v="17"/>
    <n v="54"/>
    <n v="142203"/>
    <x v="1"/>
    <n v="1"/>
    <n v="54"/>
    <n v="176.4"/>
    <n v="176.4"/>
    <x v="2"/>
    <n v="122.4"/>
    <n v="122.4"/>
    <n v="69.387755102040813"/>
  </r>
  <r>
    <x v="51"/>
    <x v="23"/>
    <n v="90"/>
    <n v="142204"/>
    <x v="0"/>
    <n v="2"/>
    <n v="180"/>
    <n v="409.5"/>
    <n v="819"/>
    <x v="0"/>
    <n v="319.5"/>
    <n v="639"/>
    <n v="78.021978021978029"/>
  </r>
  <r>
    <x v="389"/>
    <x v="12"/>
    <n v="199"/>
    <n v="142205"/>
    <x v="0"/>
    <n v="2"/>
    <n v="398"/>
    <n v="895.5"/>
    <n v="1791"/>
    <x v="0"/>
    <n v="696.5"/>
    <n v="1393"/>
    <n v="77.777777777777786"/>
  </r>
  <r>
    <x v="60"/>
    <x v="17"/>
    <n v="56"/>
    <n v="142206"/>
    <x v="4"/>
    <n v="1"/>
    <n v="56"/>
    <n v="229.5"/>
    <n v="229.5"/>
    <x v="6"/>
    <n v="173.5"/>
    <n v="173.5"/>
    <n v="75.599128540305017"/>
  </r>
  <r>
    <x v="15"/>
    <x v="12"/>
    <n v="133"/>
    <n v="142207"/>
    <x v="0"/>
    <n v="1"/>
    <n v="133"/>
    <n v="598.5"/>
    <n v="598.5"/>
    <x v="0"/>
    <n v="465.5"/>
    <n v="465.5"/>
    <n v="77.777777777777786"/>
  </r>
  <r>
    <x v="126"/>
    <x v="21"/>
    <n v="657"/>
    <n v="142208"/>
    <x v="2"/>
    <n v="1"/>
    <n v="657"/>
    <n v="2722.5"/>
    <n v="2722.5"/>
    <x v="5"/>
    <n v="2065.5"/>
    <n v="2065.5"/>
    <n v="75.867768595041312"/>
  </r>
  <r>
    <x v="35"/>
    <x v="4"/>
    <n v="50"/>
    <n v="142208"/>
    <x v="2"/>
    <n v="1"/>
    <n v="50"/>
    <n v="272.25"/>
    <n v="272.25"/>
    <x v="5"/>
    <n v="222.25"/>
    <n v="222.25"/>
    <n v="81.634527089072535"/>
  </r>
  <r>
    <x v="361"/>
    <x v="31"/>
    <n v="129"/>
    <n v="142209"/>
    <x v="4"/>
    <n v="1"/>
    <n v="129"/>
    <n v="629.1"/>
    <n v="629.1"/>
    <x v="6"/>
    <n v="500.1"/>
    <n v="500.1"/>
    <n v="79.494515975202674"/>
  </r>
  <r>
    <x v="23"/>
    <x v="17"/>
    <n v="50"/>
    <n v="142210"/>
    <x v="0"/>
    <n v="1"/>
    <n v="50"/>
    <n v="202.5"/>
    <n v="202.5"/>
    <x v="0"/>
    <n v="152.5"/>
    <n v="152.5"/>
    <n v="75.308641975308646"/>
  </r>
  <r>
    <x v="453"/>
    <x v="8"/>
    <n v="85"/>
    <n v="142211"/>
    <x v="1"/>
    <n v="1"/>
    <n v="85"/>
    <n v="0"/>
    <n v="0"/>
    <x v="1"/>
    <n v="-85"/>
    <n v="-85"/>
    <e v="#DIV/0!"/>
  </r>
  <r>
    <x v="25"/>
    <x v="4"/>
    <n v="1"/>
    <n v="142211"/>
    <x v="1"/>
    <n v="2"/>
    <n v="2"/>
    <n v="0"/>
    <n v="0"/>
    <x v="1"/>
    <n v="-1"/>
    <n v="-2"/>
    <e v="#DIV/0!"/>
  </r>
  <r>
    <x v="291"/>
    <x v="15"/>
    <n v="187"/>
    <n v="142212"/>
    <x v="0"/>
    <n v="1"/>
    <n v="187"/>
    <n v="760.5"/>
    <n v="760.5"/>
    <x v="0"/>
    <n v="573.5"/>
    <n v="573.5"/>
    <n v="75.41091387245234"/>
  </r>
  <r>
    <x v="60"/>
    <x v="17"/>
    <n v="56"/>
    <n v="142213"/>
    <x v="0"/>
    <n v="2"/>
    <n v="112"/>
    <n v="229.5"/>
    <n v="459"/>
    <x v="0"/>
    <n v="173.5"/>
    <n v="347"/>
    <n v="75.599128540305017"/>
  </r>
  <r>
    <x v="454"/>
    <x v="21"/>
    <n v="1198"/>
    <n v="142214"/>
    <x v="1"/>
    <n v="1"/>
    <n v="1198"/>
    <n v="4316"/>
    <n v="4316"/>
    <x v="5"/>
    <n v="3118"/>
    <n v="3118"/>
    <n v="72.242817423540316"/>
  </r>
  <r>
    <x v="168"/>
    <x v="21"/>
    <n v="329"/>
    <n v="142215"/>
    <x v="2"/>
    <n v="1"/>
    <n v="329"/>
    <n v="1184.8"/>
    <n v="1184.8"/>
    <x v="1"/>
    <n v="855.8"/>
    <n v="855.8"/>
    <n v="72.231600270087782"/>
  </r>
  <r>
    <x v="78"/>
    <x v="17"/>
    <n v="41"/>
    <n v="142216"/>
    <x v="1"/>
    <n v="2"/>
    <n v="82"/>
    <n v="74"/>
    <n v="148"/>
    <x v="1"/>
    <n v="33"/>
    <n v="66"/>
    <n v="44.594594594594597"/>
  </r>
  <r>
    <x v="116"/>
    <x v="0"/>
    <n v="292"/>
    <n v="142217"/>
    <x v="0"/>
    <n v="1"/>
    <n v="292"/>
    <n v="1120.5"/>
    <n v="1120.5"/>
    <x v="0"/>
    <n v="828.5"/>
    <n v="828.5"/>
    <n v="73.940205265506478"/>
  </r>
  <r>
    <x v="296"/>
    <x v="2"/>
    <n v="395"/>
    <n v="142218"/>
    <x v="1"/>
    <n v="1"/>
    <n v="395"/>
    <n v="1597.5"/>
    <n v="1597.5"/>
    <x v="2"/>
    <n v="1202.5"/>
    <n v="1202.5"/>
    <n v="75.273865414710485"/>
  </r>
  <r>
    <x v="105"/>
    <x v="0"/>
    <n v="267"/>
    <n v="142219"/>
    <x v="0"/>
    <n v="1"/>
    <n v="267"/>
    <n v="1273.5"/>
    <n v="1273.5"/>
    <x v="3"/>
    <n v="1006.5"/>
    <n v="1006.5"/>
    <n v="79.034157832744398"/>
  </r>
  <r>
    <x v="23"/>
    <x v="17"/>
    <n v="50"/>
    <n v="142220"/>
    <x v="0"/>
    <n v="2"/>
    <n v="100"/>
    <n v="202.5"/>
    <n v="405"/>
    <x v="0"/>
    <n v="152.5"/>
    <n v="305"/>
    <n v="75.308641975308646"/>
  </r>
  <r>
    <x v="74"/>
    <x v="17"/>
    <n v="70"/>
    <n v="142221"/>
    <x v="0"/>
    <n v="2"/>
    <n v="140"/>
    <n v="283.5"/>
    <n v="567"/>
    <x v="0"/>
    <n v="213.5"/>
    <n v="427"/>
    <n v="75.308641975308646"/>
  </r>
  <r>
    <x v="86"/>
    <x v="18"/>
    <n v="323"/>
    <n v="142222"/>
    <x v="2"/>
    <n v="1"/>
    <n v="323"/>
    <n v="1309.5"/>
    <n v="1309.5"/>
    <x v="5"/>
    <n v="986.5"/>
    <n v="986.5"/>
    <n v="75.334096983581517"/>
  </r>
  <r>
    <x v="78"/>
    <x v="17"/>
    <n v="41"/>
    <n v="142223"/>
    <x v="4"/>
    <n v="1"/>
    <n v="41"/>
    <n v="166.5"/>
    <n v="166.5"/>
    <x v="6"/>
    <n v="125.5"/>
    <n v="125.5"/>
    <n v="75.37537537537537"/>
  </r>
  <r>
    <x v="347"/>
    <x v="31"/>
    <n v="129"/>
    <n v="142224"/>
    <x v="1"/>
    <n v="1"/>
    <n v="129"/>
    <n v="447.36"/>
    <n v="447.36"/>
    <x v="1"/>
    <n v="318.36"/>
    <n v="318.36"/>
    <n v="71.164163090128753"/>
  </r>
  <r>
    <x v="23"/>
    <x v="17"/>
    <n v="50"/>
    <n v="142225"/>
    <x v="0"/>
    <n v="4"/>
    <n v="200"/>
    <n v="202.5"/>
    <n v="810"/>
    <x v="0"/>
    <n v="152.5"/>
    <n v="610"/>
    <n v="75.308641975308646"/>
  </r>
  <r>
    <x v="291"/>
    <x v="15"/>
    <n v="187"/>
    <n v="142226"/>
    <x v="3"/>
    <n v="1"/>
    <n v="187"/>
    <n v="0"/>
    <n v="0"/>
    <x v="0"/>
    <n v="-187"/>
    <n v="-187"/>
    <e v="#DIV/0!"/>
  </r>
  <r>
    <x v="455"/>
    <x v="0"/>
    <n v="379"/>
    <n v="142227"/>
    <x v="0"/>
    <n v="1"/>
    <n v="379"/>
    <n v="871.5"/>
    <n v="871.5"/>
    <x v="0"/>
    <n v="492.5"/>
    <n v="492.5"/>
    <n v="56.511761331038436"/>
  </r>
  <r>
    <x v="7"/>
    <x v="6"/>
    <n v="121"/>
    <n v="142228"/>
    <x v="0"/>
    <n v="1"/>
    <n v="121"/>
    <n v="544.5"/>
    <n v="544.5"/>
    <x v="0"/>
    <n v="423.5"/>
    <n v="423.5"/>
    <n v="77.777777777777786"/>
  </r>
  <r>
    <x v="74"/>
    <x v="17"/>
    <n v="70"/>
    <n v="142229"/>
    <x v="0"/>
    <n v="4"/>
    <n v="280"/>
    <n v="283.5"/>
    <n v="1134"/>
    <x v="0"/>
    <n v="213.5"/>
    <n v="854"/>
    <n v="75.308641975308646"/>
  </r>
  <r>
    <x v="78"/>
    <x v="17"/>
    <n v="41"/>
    <n v="142230"/>
    <x v="4"/>
    <n v="2"/>
    <n v="82"/>
    <n v="166.5"/>
    <n v="333"/>
    <x v="6"/>
    <n v="125.5"/>
    <n v="251"/>
    <n v="75.37537537537537"/>
  </r>
  <r>
    <x v="289"/>
    <x v="13"/>
    <n v="86"/>
    <n v="142231"/>
    <x v="0"/>
    <n v="1"/>
    <n v="86"/>
    <n v="385"/>
    <n v="385"/>
    <x v="0"/>
    <n v="299"/>
    <n v="299"/>
    <n v="77.662337662337663"/>
  </r>
  <r>
    <x v="152"/>
    <x v="10"/>
    <n v="259"/>
    <n v="142232"/>
    <x v="0"/>
    <n v="2"/>
    <n v="518"/>
    <n v="559.20000000000005"/>
    <n v="1118.4000000000001"/>
    <x v="0"/>
    <n v="300.20000000000005"/>
    <n v="600.40000000000009"/>
    <n v="53.683834048640918"/>
  </r>
  <r>
    <x v="49"/>
    <x v="4"/>
    <n v="5"/>
    <n v="142233"/>
    <x v="2"/>
    <n v="1"/>
    <n v="5"/>
    <n v="13.5"/>
    <n v="13.5"/>
    <x v="4"/>
    <n v="8.5"/>
    <n v="8.5"/>
    <n v="62.962962962962962"/>
  </r>
  <r>
    <x v="456"/>
    <x v="4"/>
    <n v="7"/>
    <n v="142233"/>
    <x v="2"/>
    <n v="1"/>
    <n v="7"/>
    <n v="13.5"/>
    <n v="13.5"/>
    <x v="2"/>
    <n v="6.5"/>
    <n v="6.5"/>
    <n v="48.148148148148145"/>
  </r>
  <r>
    <x v="91"/>
    <x v="5"/>
    <n v="121"/>
    <n v="142234"/>
    <x v="4"/>
    <n v="1"/>
    <n v="121"/>
    <n v="585"/>
    <n v="585"/>
    <x v="6"/>
    <n v="464"/>
    <n v="464"/>
    <n v="79.316239316239319"/>
  </r>
  <r>
    <x v="457"/>
    <x v="13"/>
    <n v="139"/>
    <n v="142235"/>
    <x v="2"/>
    <n v="2"/>
    <n v="278"/>
    <n v="500"/>
    <n v="1000"/>
    <x v="5"/>
    <n v="361"/>
    <n v="722"/>
    <n v="72.2"/>
  </r>
  <r>
    <x v="458"/>
    <x v="26"/>
    <n v="876"/>
    <n v="142236"/>
    <x v="0"/>
    <n v="1"/>
    <n v="876"/>
    <n v="1648.8"/>
    <n v="1648.8"/>
    <x v="0"/>
    <n v="772.8"/>
    <n v="772.8"/>
    <n v="46.87045123726346"/>
  </r>
  <r>
    <x v="459"/>
    <x v="0"/>
    <n v="255"/>
    <n v="142236"/>
    <x v="0"/>
    <n v="1"/>
    <n v="255"/>
    <n v="479.2"/>
    <n v="479.2"/>
    <x v="0"/>
    <n v="224.2"/>
    <n v="224.2"/>
    <n v="46.786310517529209"/>
  </r>
  <r>
    <x v="120"/>
    <x v="0"/>
    <n v="267"/>
    <n v="142237"/>
    <x v="1"/>
    <n v="1"/>
    <n v="267"/>
    <n v="1273.5"/>
    <n v="1273.5"/>
    <x v="5"/>
    <n v="1006.5"/>
    <n v="1006.5"/>
    <n v="79.034157832744398"/>
  </r>
  <r>
    <x v="163"/>
    <x v="26"/>
    <n v="124"/>
    <n v="142237"/>
    <x v="1"/>
    <n v="1"/>
    <n v="124"/>
    <n v="616.5"/>
    <n v="616.5"/>
    <x v="5"/>
    <n v="492.5"/>
    <n v="492.5"/>
    <n v="79.886455798864546"/>
  </r>
  <r>
    <x v="4"/>
    <x v="4"/>
    <n v="1"/>
    <n v="142237"/>
    <x v="1"/>
    <n v="1"/>
    <n v="1"/>
    <n v="672"/>
    <n v="672"/>
    <x v="5"/>
    <n v="671"/>
    <n v="671"/>
    <n v="99.851190476190482"/>
  </r>
  <r>
    <x v="57"/>
    <x v="17"/>
    <n v="57"/>
    <n v="142238"/>
    <x v="0"/>
    <n v="2"/>
    <n v="114"/>
    <n v="229.5"/>
    <n v="459"/>
    <x v="0"/>
    <n v="172.5"/>
    <n v="345"/>
    <n v="75.16339869281046"/>
  </r>
  <r>
    <x v="120"/>
    <x v="0"/>
    <n v="267"/>
    <n v="142239"/>
    <x v="0"/>
    <n v="1"/>
    <n v="267"/>
    <n v="1273.5"/>
    <n v="1273.5"/>
    <x v="0"/>
    <n v="1006.5"/>
    <n v="1006.5"/>
    <n v="79.034157832744398"/>
  </r>
  <r>
    <x v="77"/>
    <x v="5"/>
    <n v="72.150000000000006"/>
    <n v="142240"/>
    <x v="4"/>
    <n v="1"/>
    <n v="72.150000000000006"/>
    <n v="292.5"/>
    <n v="292.5"/>
    <x v="6"/>
    <n v="220.35"/>
    <n v="220.35"/>
    <n v="75.333333333333329"/>
  </r>
  <r>
    <x v="78"/>
    <x v="17"/>
    <n v="41"/>
    <n v="142241"/>
    <x v="0"/>
    <n v="2"/>
    <n v="82"/>
    <n v="166.5"/>
    <n v="333"/>
    <x v="2"/>
    <n v="125.5"/>
    <n v="251"/>
    <n v="75.37537537537537"/>
  </r>
  <r>
    <x v="74"/>
    <x v="17"/>
    <n v="70"/>
    <n v="142242"/>
    <x v="0"/>
    <n v="2"/>
    <n v="140"/>
    <n v="283.5"/>
    <n v="567"/>
    <x v="0"/>
    <n v="213.5"/>
    <n v="427"/>
    <n v="75.308641975308646"/>
  </r>
  <r>
    <x v="460"/>
    <x v="13"/>
    <n v="364.21"/>
    <n v="142243"/>
    <x v="1"/>
    <n v="1"/>
    <n v="364.21"/>
    <n v="551.26"/>
    <n v="551.26"/>
    <x v="5"/>
    <n v="187.05"/>
    <n v="187.05"/>
    <n v="33.931357254290177"/>
  </r>
  <r>
    <x v="461"/>
    <x v="13"/>
    <n v="302.14"/>
    <n v="142243"/>
    <x v="1"/>
    <n v="1"/>
    <n v="302.14"/>
    <n v="477.66"/>
    <n v="477.66"/>
    <x v="5"/>
    <n v="175.52000000000004"/>
    <n v="175.52000000000004"/>
    <n v="36.745802453628116"/>
  </r>
  <r>
    <x v="462"/>
    <x v="1"/>
    <n v="245.83"/>
    <n v="142243"/>
    <x v="1"/>
    <n v="1"/>
    <n v="245.83"/>
    <n v="367.26"/>
    <n v="367.26"/>
    <x v="5"/>
    <n v="121.42999999999998"/>
    <n v="121.42999999999998"/>
    <n v="33.063769536568095"/>
  </r>
  <r>
    <x v="126"/>
    <x v="21"/>
    <n v="657"/>
    <n v="142244"/>
    <x v="3"/>
    <n v="1"/>
    <n v="657"/>
    <n v="2722.5"/>
    <n v="2722.5"/>
    <x v="0"/>
    <n v="2065.5"/>
    <n v="2065.5"/>
    <n v="75.867768595041312"/>
  </r>
  <r>
    <x v="463"/>
    <x v="5"/>
    <n v="199"/>
    <n v="142244"/>
    <x v="3"/>
    <n v="1"/>
    <n v="199"/>
    <n v="832.5"/>
    <n v="832.5"/>
    <x v="0"/>
    <n v="633.5"/>
    <n v="633.5"/>
    <n v="76.096096096096105"/>
  </r>
  <r>
    <x v="163"/>
    <x v="26"/>
    <n v="124"/>
    <n v="142245"/>
    <x v="0"/>
    <n v="1"/>
    <n v="124"/>
    <n v="616.5"/>
    <n v="616.5"/>
    <x v="0"/>
    <n v="492.5"/>
    <n v="492.5"/>
    <n v="79.886455798864546"/>
  </r>
  <r>
    <x v="47"/>
    <x v="21"/>
    <n v="105"/>
    <n v="142246"/>
    <x v="0"/>
    <n v="2"/>
    <n v="210"/>
    <n v="463.5"/>
    <n v="927"/>
    <x v="0"/>
    <n v="358.5"/>
    <n v="717"/>
    <n v="77.346278317152112"/>
  </r>
  <r>
    <x v="206"/>
    <x v="17"/>
    <n v="56"/>
    <n v="142247"/>
    <x v="3"/>
    <n v="2"/>
    <n v="112"/>
    <n v="230"/>
    <n v="460"/>
    <x v="0"/>
    <n v="174"/>
    <n v="348"/>
    <n v="75.65217391304347"/>
  </r>
  <r>
    <x v="26"/>
    <x v="11"/>
    <n v="27.2"/>
    <n v="142248"/>
    <x v="0"/>
    <n v="2"/>
    <n v="54.400000000000006"/>
    <n v="121.5"/>
    <n v="243"/>
    <x v="0"/>
    <n v="94.3"/>
    <n v="188.6"/>
    <n v="77.613168724279831"/>
  </r>
  <r>
    <x v="57"/>
    <x v="17"/>
    <n v="57"/>
    <n v="142249"/>
    <x v="0"/>
    <n v="6"/>
    <n v="342"/>
    <n v="229.5"/>
    <n v="1377"/>
    <x v="0"/>
    <n v="172.5"/>
    <n v="1035"/>
    <n v="75.163398692810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4">
  <r>
    <s v="PRODUCTA"/>
    <x v="0"/>
    <n v="173"/>
    <n v="141491"/>
    <s v="CHANNEL W"/>
    <x v="0"/>
    <n v="173"/>
    <n v="399"/>
    <n v="399"/>
    <x v="0"/>
    <n v="226"/>
    <n v="226"/>
    <n v="56.641604010025063"/>
  </r>
  <r>
    <s v="PRODUCTAA"/>
    <x v="1"/>
    <n v="43"/>
    <n v="141492"/>
    <s v="CHANNEL A"/>
    <x v="0"/>
    <n v="43"/>
    <n v="143.52000000000001"/>
    <n v="143.52000000000001"/>
    <x v="1"/>
    <n v="100.52000000000001"/>
    <n v="100.52000000000001"/>
    <n v="70.039018952062435"/>
  </r>
  <r>
    <s v="PRODUCTAD"/>
    <x v="2"/>
    <n v="388"/>
    <n v="141492"/>
    <s v="CHANNEL A"/>
    <x v="0"/>
    <n v="388"/>
    <n v="287.83"/>
    <n v="287.83"/>
    <x v="1"/>
    <n v="-100.17000000000002"/>
    <n v="-100.17000000000002"/>
    <n v="-34.801792724872328"/>
  </r>
  <r>
    <s v="PRODUCTAAC"/>
    <x v="3"/>
    <n v="114"/>
    <n v="141493"/>
    <s v="CHANNEL W"/>
    <x v="0"/>
    <n v="114"/>
    <n v="348"/>
    <n v="348"/>
    <x v="0"/>
    <n v="234"/>
    <n v="234"/>
    <n v="67.241379310344826"/>
  </r>
  <r>
    <s v="PRODUCTAAD"/>
    <x v="4"/>
    <n v="1"/>
    <n v="141494"/>
    <s v="CHANNEL A"/>
    <x v="1"/>
    <n v="4"/>
    <n v="60"/>
    <n v="240"/>
    <x v="1"/>
    <n v="59"/>
    <n v="236"/>
    <n v="98.333333333333329"/>
  </r>
  <r>
    <s v="PRODUCTAB"/>
    <x v="5"/>
    <n v="99"/>
    <n v="141495"/>
    <s v="CHANNEL F"/>
    <x v="0"/>
    <n v="99"/>
    <n v="327.52"/>
    <n v="327.52"/>
    <x v="1"/>
    <n v="228.51999999999998"/>
    <n v="228.51999999999998"/>
    <n v="69.772838299951147"/>
  </r>
  <r>
    <s v="PRODUCTABC"/>
    <x v="1"/>
    <n v="45"/>
    <n v="141495"/>
    <s v="CHANNEL F"/>
    <x v="0"/>
    <n v="45"/>
    <n v="103"/>
    <n v="103"/>
    <x v="1"/>
    <n v="58"/>
    <n v="58"/>
    <n v="56.310679611650485"/>
  </r>
  <r>
    <s v="PRODUCTABD"/>
    <x v="6"/>
    <n v="121"/>
    <n v="141496"/>
    <s v="CHANNEL W"/>
    <x v="0"/>
    <n v="121"/>
    <n v="484"/>
    <n v="484"/>
    <x v="0"/>
    <n v="363"/>
    <n v="363"/>
    <n v="75"/>
  </r>
  <r>
    <s v="PRODUCTAC"/>
    <x v="7"/>
    <n v="119"/>
    <n v="141497"/>
    <s v="CHANNEL W"/>
    <x v="0"/>
    <n v="119"/>
    <n v="238.02"/>
    <n v="238.02"/>
    <x v="0"/>
    <n v="119.02000000000001"/>
    <n v="119.02000000000001"/>
    <n v="50.004201327619533"/>
  </r>
  <r>
    <s v="PRODUCTAC"/>
    <x v="7"/>
    <n v="119"/>
    <n v="141498"/>
    <s v="CHANNEL A"/>
    <x v="2"/>
    <n v="238"/>
    <n v="41.95"/>
    <n v="83.9"/>
    <x v="2"/>
    <n v="-77.05"/>
    <n v="-154.1"/>
    <n v="-183.67103694874848"/>
  </r>
  <r>
    <s v="PRODUCTACC"/>
    <x v="8"/>
    <n v="70"/>
    <n v="141499"/>
    <s v="CHANNEL A"/>
    <x v="0"/>
    <n v="70"/>
    <n v="261.27999999999997"/>
    <n v="261.27999999999997"/>
    <x v="1"/>
    <n v="191.27999999999997"/>
    <n v="191.27999999999997"/>
    <n v="73.208818126148188"/>
  </r>
  <r>
    <s v="PRODUCTACD"/>
    <x v="9"/>
    <n v="545"/>
    <n v="141500"/>
    <s v="CHANNEL A"/>
    <x v="0"/>
    <n v="545"/>
    <n v="1200"/>
    <n v="1200"/>
    <x v="0"/>
    <n v="655"/>
    <n v="655"/>
    <n v="54.583333333333329"/>
  </r>
  <r>
    <s v="PRODUCTAD"/>
    <x v="2"/>
    <n v="388"/>
    <n v="141501"/>
    <s v="CHANNEL E"/>
    <x v="0"/>
    <n v="388"/>
    <n v="0"/>
    <n v="0"/>
    <x v="3"/>
    <n v="-388"/>
    <n v="-388"/>
    <n v="0"/>
  </r>
  <r>
    <s v="PRODUCTADC"/>
    <x v="10"/>
    <n v="355"/>
    <n v="141502"/>
    <s v="CHANNEL A"/>
    <x v="2"/>
    <n v="710"/>
    <n v="865"/>
    <n v="1730"/>
    <x v="1"/>
    <n v="510"/>
    <n v="1020"/>
    <n v="58.959537572254341"/>
  </r>
  <r>
    <s v="PRODUCTADD"/>
    <x v="4"/>
    <n v="142.80000000000001"/>
    <n v="141502"/>
    <s v="CHANNEL A"/>
    <x v="3"/>
    <n v="428.40000000000009"/>
    <n v="325"/>
    <n v="975"/>
    <x v="1"/>
    <n v="182.2"/>
    <n v="546.59999999999991"/>
    <n v="56.061538461538454"/>
  </r>
  <r>
    <s v="PRODUCTAE"/>
    <x v="11"/>
    <n v="20.399999999999999"/>
    <n v="141502"/>
    <s v="CHANNEL A"/>
    <x v="4"/>
    <n v="122.39999999999998"/>
    <n v="65"/>
    <n v="390"/>
    <x v="1"/>
    <n v="44.6"/>
    <n v="267.60000000000002"/>
    <n v="68.615384615384627"/>
  </r>
  <r>
    <s v="PRODUCTAEC"/>
    <x v="0"/>
    <n v="144"/>
    <n v="141503"/>
    <s v="CHANNEL A"/>
    <x v="0"/>
    <n v="144"/>
    <n v="566.25"/>
    <n v="566.25"/>
    <x v="2"/>
    <n v="422.25"/>
    <n v="422.25"/>
    <n v="74.569536423841058"/>
  </r>
  <r>
    <s v="PRODUCTAEC"/>
    <x v="0"/>
    <n v="144"/>
    <n v="141503"/>
    <s v="CHANNEL A"/>
    <x v="0"/>
    <n v="144"/>
    <n v="453"/>
    <n v="453"/>
    <x v="2"/>
    <n v="309"/>
    <n v="309"/>
    <n v="68.211920529801333"/>
  </r>
  <r>
    <s v="PRODUCTAED"/>
    <x v="12"/>
    <n v="133"/>
    <n v="141503"/>
    <s v="CHANNEL A"/>
    <x v="1"/>
    <n v="532"/>
    <n v="399"/>
    <n v="1596"/>
    <x v="2"/>
    <n v="266"/>
    <n v="1064"/>
    <n v="66.666666666666657"/>
  </r>
  <r>
    <s v="PRODUCTAF"/>
    <x v="4"/>
    <n v="8"/>
    <n v="141504"/>
    <s v="CHANNEL F"/>
    <x v="0"/>
    <n v="8"/>
    <n v="44.16"/>
    <n v="44.16"/>
    <x v="2"/>
    <n v="36.159999999999997"/>
    <n v="36.159999999999997"/>
    <n v="81.884057971014485"/>
  </r>
  <r>
    <s v="PRODUCTAFC"/>
    <x v="13"/>
    <n v="88"/>
    <n v="141505"/>
    <s v="CHANNEL A"/>
    <x v="0"/>
    <n v="88"/>
    <n v="200"/>
    <n v="200"/>
    <x v="2"/>
    <n v="112"/>
    <n v="112"/>
    <n v="56.000000000000007"/>
  </r>
  <r>
    <s v="PRODUCTAFD"/>
    <x v="14"/>
    <n v="32"/>
    <n v="141506"/>
    <s v="CHANNEL A"/>
    <x v="1"/>
    <n v="128"/>
    <n v="40"/>
    <n v="160"/>
    <x v="2"/>
    <n v="8"/>
    <n v="32"/>
    <n v="20"/>
  </r>
  <r>
    <s v="PRODUCTAG"/>
    <x v="15"/>
    <n v="206"/>
    <n v="141507"/>
    <s v="CHANNEL A"/>
    <x v="0"/>
    <n v="206"/>
    <n v="651.36"/>
    <n v="651.36"/>
    <x v="1"/>
    <n v="445.36"/>
    <n v="445.36"/>
    <n v="68.373863915499882"/>
  </r>
  <r>
    <s v="PRODUCTAGC"/>
    <x v="16"/>
    <n v="150"/>
    <n v="141508"/>
    <s v="CHANNEL A"/>
    <x v="2"/>
    <n v="300"/>
    <n v="128.80000000000001"/>
    <n v="257.60000000000002"/>
    <x v="2"/>
    <n v="-21.199999999999989"/>
    <n v="-42.399999999999977"/>
    <n v="-16.459627329192536"/>
  </r>
  <r>
    <s v="PRODUCTAGD"/>
    <x v="11"/>
    <n v="35"/>
    <n v="141509"/>
    <s v="CHANNEL W"/>
    <x v="2"/>
    <n v="70"/>
    <n v="140"/>
    <n v="280"/>
    <x v="0"/>
    <n v="105"/>
    <n v="210"/>
    <n v="75"/>
  </r>
  <r>
    <s v="PRODUCTAH"/>
    <x v="6"/>
    <n v="150"/>
    <n v="141510"/>
    <s v="CHANNEL W"/>
    <x v="0"/>
    <n v="150"/>
    <n v="604"/>
    <n v="604"/>
    <x v="0"/>
    <n v="454"/>
    <n v="454"/>
    <n v="75.16556291390728"/>
  </r>
  <r>
    <s v="PRODUCTAHC"/>
    <x v="17"/>
    <n v="50"/>
    <n v="141511"/>
    <s v="CHANNEL W"/>
    <x v="3"/>
    <n v="150"/>
    <n v="180"/>
    <n v="540"/>
    <x v="0"/>
    <n v="130"/>
    <n v="390"/>
    <n v="72.222222222222214"/>
  </r>
  <r>
    <s v="PRODUCTAHD"/>
    <x v="4"/>
    <n v="599"/>
    <n v="141512"/>
    <s v="CHANNEL A"/>
    <x v="0"/>
    <n v="599"/>
    <n v="1610"/>
    <n v="1610"/>
    <x v="1"/>
    <n v="1011"/>
    <n v="1011"/>
    <n v="62.795031055900616"/>
  </r>
  <r>
    <s v="PRODUCTAI"/>
    <x v="4"/>
    <n v="1"/>
    <n v="141512"/>
    <s v="CHANNEL A"/>
    <x v="0"/>
    <n v="1"/>
    <n v="409.5"/>
    <n v="409.5"/>
    <x v="1"/>
    <n v="408.5"/>
    <n v="408.5"/>
    <n v="99.755799755799757"/>
  </r>
  <r>
    <s v="PRODUCTAIC"/>
    <x v="11"/>
    <n v="27.2"/>
    <n v="141513"/>
    <s v="CHANNEL F"/>
    <x v="1"/>
    <n v="108.80000000000001"/>
    <n v="99.36"/>
    <n v="397.44"/>
    <x v="4"/>
    <n v="72.16"/>
    <n v="288.64"/>
    <n v="72.624798711755233"/>
  </r>
  <r>
    <s v="PRODUCTAID"/>
    <x v="10"/>
    <n v="191"/>
    <n v="141514"/>
    <s v="CHANNEL A"/>
    <x v="0"/>
    <n v="191"/>
    <n v="629.28"/>
    <n v="629.28"/>
    <x v="5"/>
    <n v="438.28"/>
    <n v="438.28"/>
    <n v="69.647851512840063"/>
  </r>
  <r>
    <s v="PRODUCTAJ"/>
    <x v="13"/>
    <n v="93"/>
    <n v="141514"/>
    <s v="CHANNEL A"/>
    <x v="0"/>
    <n v="93"/>
    <n v="305.44"/>
    <n v="305.44"/>
    <x v="5"/>
    <n v="212.44"/>
    <n v="212.44"/>
    <n v="69.552121529596647"/>
  </r>
  <r>
    <s v="PRODUCTAJC"/>
    <x v="14"/>
    <n v="32"/>
    <n v="141514"/>
    <s v="CHANNEL A"/>
    <x v="2"/>
    <n v="64"/>
    <n v="55.2"/>
    <n v="110.4"/>
    <x v="2"/>
    <n v="23.200000000000003"/>
    <n v="46.400000000000006"/>
    <n v="42.028985507246382"/>
  </r>
  <r>
    <s v="PRODUCTAJD"/>
    <x v="11"/>
    <n v="0"/>
    <n v="141515"/>
    <s v="CHANNEL F"/>
    <x v="2"/>
    <n v="0"/>
    <n v="165.6"/>
    <n v="331.2"/>
    <x v="4"/>
    <n v="165.6"/>
    <n v="331.2"/>
    <n v="100"/>
  </r>
  <r>
    <s v="PRODUCTAK"/>
    <x v="4"/>
    <n v="24"/>
    <n v="141516"/>
    <s v="CHANNEL A"/>
    <x v="0"/>
    <n v="24"/>
    <n v="47.84"/>
    <n v="47.84"/>
    <x v="5"/>
    <n v="23.840000000000003"/>
    <n v="23.840000000000003"/>
    <n v="49.832775919732448"/>
  </r>
  <r>
    <s v="PRODUCTAZ"/>
    <x v="4"/>
    <n v="240"/>
    <n v="141516"/>
    <s v="CHANNEL A"/>
    <x v="0"/>
    <n v="240"/>
    <n v="441.6"/>
    <n v="441.6"/>
    <x v="5"/>
    <n v="201.60000000000002"/>
    <n v="201.60000000000002"/>
    <n v="45.652173913043484"/>
  </r>
  <r>
    <s v="PRODUCTAEC"/>
    <x v="0"/>
    <n v="144"/>
    <n v="141517"/>
    <s v="CHANNEL A"/>
    <x v="0"/>
    <n v="144"/>
    <n v="453"/>
    <n v="453"/>
    <x v="2"/>
    <n v="309"/>
    <n v="309"/>
    <n v="68.211920529801333"/>
  </r>
  <r>
    <s v="PRODUCTAKD"/>
    <x v="11"/>
    <n v="43"/>
    <n v="141518"/>
    <s v="CHANNEL A"/>
    <x v="2"/>
    <n v="86"/>
    <n v="165.6"/>
    <n v="331.2"/>
    <x v="1"/>
    <n v="122.6"/>
    <n v="245.2"/>
    <n v="74.033816425120762"/>
  </r>
  <r>
    <s v="PRODUCTAKC"/>
    <x v="18"/>
    <n v="439"/>
    <n v="141518"/>
    <s v="CHANNEL A"/>
    <x v="0"/>
    <n v="439"/>
    <n v="1276.96"/>
    <n v="1276.96"/>
    <x v="5"/>
    <n v="837.96"/>
    <n v="837.96"/>
    <n v="65.621476005513088"/>
  </r>
  <r>
    <s v="PRODUCTAL"/>
    <x v="4"/>
    <n v="50"/>
    <n v="141518"/>
    <s v="CHANNEL A"/>
    <x v="0"/>
    <n v="50"/>
    <n v="120"/>
    <n v="120"/>
    <x v="5"/>
    <n v="70"/>
    <n v="70"/>
    <n v="58.333333333333336"/>
  </r>
  <r>
    <s v="PRODUCTALC"/>
    <x v="4"/>
    <n v="50"/>
    <n v="141519"/>
    <s v="CHANNEL F"/>
    <x v="0"/>
    <n v="50"/>
    <n v="110.4"/>
    <n v="110.4"/>
    <x v="2"/>
    <n v="60.400000000000006"/>
    <n v="60.400000000000006"/>
    <n v="54.710144927536234"/>
  </r>
  <r>
    <s v="PRODUCTALD"/>
    <x v="17"/>
    <n v="55"/>
    <n v="141520"/>
    <s v="CHANNEL W"/>
    <x v="2"/>
    <n v="110"/>
    <n v="126"/>
    <n v="252"/>
    <x v="0"/>
    <n v="71"/>
    <n v="142"/>
    <n v="56.349206349206348"/>
  </r>
  <r>
    <s v="PRODUCTAM"/>
    <x v="17"/>
    <n v="47"/>
    <n v="141520"/>
    <s v="CHANNEL W"/>
    <x v="1"/>
    <n v="188"/>
    <n v="172"/>
    <n v="688"/>
    <x v="0"/>
    <n v="125"/>
    <n v="500"/>
    <n v="72.674418604651152"/>
  </r>
  <r>
    <s v="PRODUCTAMC"/>
    <x v="6"/>
    <n v="118"/>
    <n v="141521"/>
    <s v="CHANNEL A"/>
    <x v="0"/>
    <n v="118"/>
    <n v="393.76"/>
    <n v="393.76"/>
    <x v="1"/>
    <n v="275.76"/>
    <n v="275.76"/>
    <n v="70.032507110930524"/>
  </r>
  <r>
    <s v="PRODUCTAMD"/>
    <x v="19"/>
    <n v="160"/>
    <n v="141522"/>
    <s v="CHANNEL F"/>
    <x v="0"/>
    <n v="160"/>
    <n v="518.88"/>
    <n v="518.88"/>
    <x v="5"/>
    <n v="358.88"/>
    <n v="358.88"/>
    <n v="69.164353993216153"/>
  </r>
  <r>
    <s v="PRODUCTAMC"/>
    <x v="6"/>
    <n v="118"/>
    <n v="141523"/>
    <s v="CHANNEL A"/>
    <x v="0"/>
    <n v="118"/>
    <n v="401.25"/>
    <n v="401.25"/>
    <x v="2"/>
    <n v="283.25"/>
    <n v="283.25"/>
    <n v="70.591900311526473"/>
  </r>
  <r>
    <s v="PRODUCTAHC"/>
    <x v="17"/>
    <n v="50"/>
    <n v="141524"/>
    <s v="CHANNEL W"/>
    <x v="1"/>
    <n v="200"/>
    <n v="180"/>
    <n v="720"/>
    <x v="0"/>
    <n v="130"/>
    <n v="520"/>
    <n v="72.222222222222214"/>
  </r>
  <r>
    <s v="PRODUCTABD"/>
    <x v="6"/>
    <n v="121"/>
    <n v="141525"/>
    <s v="CHANNEL W"/>
    <x v="0"/>
    <n v="121"/>
    <n v="484"/>
    <n v="484"/>
    <x v="0"/>
    <n v="363"/>
    <n v="363"/>
    <n v="75"/>
  </r>
  <r>
    <s v="PRODUCTAN"/>
    <x v="13"/>
    <n v="166"/>
    <n v="141526"/>
    <s v="CHANNEL F"/>
    <x v="0"/>
    <n v="166"/>
    <n v="570.4"/>
    <n v="570.4"/>
    <x v="1"/>
    <n v="404.4"/>
    <n v="404.4"/>
    <n v="70.897615708274898"/>
  </r>
  <r>
    <s v="PRODUCTANC"/>
    <x v="18"/>
    <n v="374"/>
    <n v="141527"/>
    <s v="CHANNEL A"/>
    <x v="0"/>
    <n v="374"/>
    <n v="1025.5"/>
    <n v="1025.5"/>
    <x v="5"/>
    <n v="651.5"/>
    <n v="651.5"/>
    <n v="63.529985372988783"/>
  </r>
  <r>
    <s v="PRODUCTAND"/>
    <x v="4"/>
    <n v="230"/>
    <n v="141527"/>
    <s v="CHANNEL A"/>
    <x v="2"/>
    <n v="460"/>
    <n v="317.5"/>
    <n v="635"/>
    <x v="5"/>
    <n v="87.5"/>
    <n v="175"/>
    <n v="27.559055118110237"/>
  </r>
  <r>
    <s v="PRODUCTAO"/>
    <x v="4"/>
    <n v="22.5"/>
    <n v="141528"/>
    <s v="CHANNEL A"/>
    <x v="0"/>
    <n v="22.5"/>
    <n v="50.04"/>
    <n v="50.04"/>
    <x v="2"/>
    <n v="27.54"/>
    <n v="27.54"/>
    <n v="55.035971223021583"/>
  </r>
  <r>
    <s v="PRODUCTAFC"/>
    <x v="13"/>
    <n v="88"/>
    <n v="141529"/>
    <s v="CHANNEL A"/>
    <x v="0"/>
    <n v="88"/>
    <n v="290.72000000000003"/>
    <n v="290.72000000000003"/>
    <x v="5"/>
    <n v="202.72000000000003"/>
    <n v="202.72000000000003"/>
    <n v="69.730324711062195"/>
  </r>
  <r>
    <s v="PRODUCTAI"/>
    <x v="4"/>
    <n v="1"/>
    <n v="141529"/>
    <s v="CHANNEL A"/>
    <x v="0"/>
    <n v="1"/>
    <n v="721.5"/>
    <n v="721.5"/>
    <x v="5"/>
    <n v="720.5"/>
    <n v="720.5"/>
    <n v="99.86139986139986"/>
  </r>
  <r>
    <s v="PRODUCTAOC"/>
    <x v="1"/>
    <n v="56"/>
    <n v="141529"/>
    <s v="CHANNEL A"/>
    <x v="0"/>
    <n v="56"/>
    <n v="187.68"/>
    <n v="187.68"/>
    <x v="5"/>
    <n v="131.68"/>
    <n v="131.68"/>
    <n v="70.161977834612117"/>
  </r>
  <r>
    <s v="PRODUCTAP"/>
    <x v="20"/>
    <n v="170"/>
    <n v="141530"/>
    <s v="CHANNEL A"/>
    <x v="0"/>
    <n v="170"/>
    <n v="392.7"/>
    <n v="392.7"/>
    <x v="1"/>
    <n v="222.7"/>
    <n v="222.7"/>
    <n v="56.709956709956714"/>
  </r>
  <r>
    <s v="PRODUCTAOD"/>
    <x v="21"/>
    <n v="105"/>
    <n v="141530"/>
    <s v="CHANNEL A"/>
    <x v="0"/>
    <n v="105"/>
    <n v="379.04"/>
    <n v="379.04"/>
    <x v="5"/>
    <n v="274.04000000000002"/>
    <n v="274.04000000000002"/>
    <n v="72.298438159561002"/>
  </r>
  <r>
    <s v="PRODUCTAPC"/>
    <x v="17"/>
    <n v="64.5"/>
    <n v="141531"/>
    <s v="CHANNEL W"/>
    <x v="5"/>
    <n v="322.5"/>
    <n v="228"/>
    <n v="1140"/>
    <x v="0"/>
    <n v="163.5"/>
    <n v="817.5"/>
    <n v="71.710526315789465"/>
  </r>
  <r>
    <s v="PRODUCTAQ"/>
    <x v="4"/>
    <n v="5"/>
    <n v="141532"/>
    <s v="CHANNEL F"/>
    <x v="2"/>
    <n v="10"/>
    <n v="11.04"/>
    <n v="22.08"/>
    <x v="4"/>
    <n v="6.0399999999999991"/>
    <n v="12.079999999999998"/>
    <n v="54.710144927536234"/>
  </r>
  <r>
    <s v="PRODUCTAPD"/>
    <x v="22"/>
    <n v="39"/>
    <n v="141532"/>
    <s v="CHANNEL F"/>
    <x v="0"/>
    <n v="39"/>
    <n v="84.64"/>
    <n v="84.64"/>
    <x v="2"/>
    <n v="45.64"/>
    <n v="45.64"/>
    <n v="53.922495274102076"/>
  </r>
  <r>
    <s v="PRODUCTAQC"/>
    <x v="23"/>
    <n v="90"/>
    <n v="141533"/>
    <s v="CHANNEL W"/>
    <x v="0"/>
    <n v="90"/>
    <n v="364"/>
    <n v="364"/>
    <x v="0"/>
    <n v="274"/>
    <n v="274"/>
    <n v="75.27472527472527"/>
  </r>
  <r>
    <s v="PRODUCTAQD"/>
    <x v="21"/>
    <n v="1696"/>
    <n v="141534"/>
    <s v="CHANNEL A"/>
    <x v="0"/>
    <n v="1696"/>
    <n v="4993.76"/>
    <n v="4993.76"/>
    <x v="5"/>
    <n v="3297.76"/>
    <n v="3297.76"/>
    <n v="66.037614943449427"/>
  </r>
  <r>
    <s v="PRODUCTAR"/>
    <x v="3"/>
    <n v="69"/>
    <n v="141534"/>
    <s v="CHANNEL A"/>
    <x v="0"/>
    <n v="69"/>
    <n v="152.35"/>
    <n v="152.35"/>
    <x v="5"/>
    <n v="83.35"/>
    <n v="83.35"/>
    <n v="54.709550377420413"/>
  </r>
  <r>
    <s v="PRODUCTARC"/>
    <x v="15"/>
    <n v="467"/>
    <n v="141535"/>
    <s v="CHANNEL A"/>
    <x v="0"/>
    <n v="467"/>
    <n v="1549.28"/>
    <n v="1549.28"/>
    <x v="5"/>
    <n v="1082.28"/>
    <n v="1082.28"/>
    <n v="69.85696581637923"/>
  </r>
  <r>
    <s v="PRODUCTAMC"/>
    <x v="6"/>
    <n v="118"/>
    <n v="141535"/>
    <s v="CHANNEL A"/>
    <x v="0"/>
    <n v="118"/>
    <n v="393.76"/>
    <n v="393.76"/>
    <x v="5"/>
    <n v="275.76"/>
    <n v="275.76"/>
    <n v="70.032507110930524"/>
  </r>
  <r>
    <s v="PRODUCTARD"/>
    <x v="11"/>
    <n v="35"/>
    <n v="141535"/>
    <s v="CHANNEL A"/>
    <x v="4"/>
    <n v="210"/>
    <n v="136.16"/>
    <n v="816.96"/>
    <x v="5"/>
    <n v="101.16"/>
    <n v="606.96"/>
    <n v="74.294947121034085"/>
  </r>
  <r>
    <s v="PRODUCTAS"/>
    <x v="2"/>
    <n v="249"/>
    <n v="141535"/>
    <s v="CHANNEL A"/>
    <x v="0"/>
    <n v="249"/>
    <n v="828"/>
    <n v="828"/>
    <x v="5"/>
    <n v="579"/>
    <n v="579"/>
    <n v="69.927536231884062"/>
  </r>
  <r>
    <s v="PRODUCTASC"/>
    <x v="17"/>
    <n v="57"/>
    <n v="141536"/>
    <s v="CHANNEL A"/>
    <x v="2"/>
    <n v="114"/>
    <n v="187.68"/>
    <n v="375.36"/>
    <x v="4"/>
    <n v="130.68"/>
    <n v="261.36"/>
    <n v="69.629156010230176"/>
  </r>
  <r>
    <s v="PRODUCTASD"/>
    <x v="5"/>
    <n v="67"/>
    <n v="141537"/>
    <s v="CHANNEL A"/>
    <x v="0"/>
    <n v="67"/>
    <n v="228.75"/>
    <n v="228.75"/>
    <x v="5"/>
    <n v="161.75"/>
    <n v="161.75"/>
    <n v="70.710382513661202"/>
  </r>
  <r>
    <s v="PRODUCTAT"/>
    <x v="4"/>
    <n v="0"/>
    <n v="141537"/>
    <s v="CHANNEL A"/>
    <x v="0"/>
    <n v="0"/>
    <n v="198.72"/>
    <n v="198.72"/>
    <x v="5"/>
    <n v="198.72"/>
    <n v="198.72"/>
    <n v="100"/>
  </r>
  <r>
    <s v="PRODUCTAHC"/>
    <x v="17"/>
    <n v="50"/>
    <n v="141538"/>
    <s v="CHANNEL W"/>
    <x v="2"/>
    <n v="100"/>
    <n v="180"/>
    <n v="360"/>
    <x v="0"/>
    <n v="130"/>
    <n v="260"/>
    <n v="72.222222222222214"/>
  </r>
  <r>
    <s v="PRODUCTATC"/>
    <x v="17"/>
    <n v="56"/>
    <n v="141539"/>
    <s v="CHANNEL E"/>
    <x v="1"/>
    <n v="224"/>
    <n v="204"/>
    <n v="816"/>
    <x v="0"/>
    <n v="148"/>
    <n v="592"/>
    <n v="72.549019607843135"/>
  </r>
  <r>
    <s v="PRODUCTABC"/>
    <x v="1"/>
    <n v="45"/>
    <n v="141540"/>
    <s v="CHANNEL A"/>
    <x v="0"/>
    <n v="45"/>
    <n v="108.19"/>
    <n v="108.19"/>
    <x v="1"/>
    <n v="63.19"/>
    <n v="63.19"/>
    <n v="58.406507070893795"/>
  </r>
  <r>
    <s v="PRODUCTATD"/>
    <x v="22"/>
    <n v="178"/>
    <n v="141540"/>
    <s v="CHANNEL A"/>
    <x v="0"/>
    <n v="178"/>
    <n v="327.52"/>
    <n v="327.52"/>
    <x v="1"/>
    <n v="149.51999999999998"/>
    <n v="149.51999999999998"/>
    <n v="45.652173913043477"/>
  </r>
  <r>
    <s v="PRODUCTAU"/>
    <x v="19"/>
    <n v="63"/>
    <n v="141540"/>
    <s v="CHANNEL A"/>
    <x v="0"/>
    <n v="63"/>
    <n v="209.76"/>
    <n v="209.76"/>
    <x v="1"/>
    <n v="146.76"/>
    <n v="146.76"/>
    <n v="69.96567505720823"/>
  </r>
  <r>
    <s v="PRODUCTASC"/>
    <x v="17"/>
    <n v="57"/>
    <n v="141541"/>
    <s v="CHANNEL E"/>
    <x v="2"/>
    <n v="114"/>
    <n v="204"/>
    <n v="408"/>
    <x v="0"/>
    <n v="147"/>
    <n v="294"/>
    <n v="72.058823529411768"/>
  </r>
  <r>
    <s v="PRODUCTAUC"/>
    <x v="2"/>
    <n v="245"/>
    <n v="141542"/>
    <s v="CHANNEL W"/>
    <x v="0"/>
    <n v="245"/>
    <n v="964"/>
    <n v="964"/>
    <x v="0"/>
    <n v="719"/>
    <n v="719"/>
    <n v="74.585062240663902"/>
  </r>
  <r>
    <s v="PRODUCTAG"/>
    <x v="15"/>
    <n v="206"/>
    <n v="141543"/>
    <s v="CHANNEL A"/>
    <x v="0"/>
    <n v="206"/>
    <n v="651.36"/>
    <n v="651.36"/>
    <x v="1"/>
    <n v="445.36"/>
    <n v="445.36"/>
    <n v="68.373863915499882"/>
  </r>
  <r>
    <s v="PRODUCTAUD"/>
    <x v="13"/>
    <n v="79"/>
    <n v="141544"/>
    <s v="CHANNEL F"/>
    <x v="0"/>
    <n v="79"/>
    <n v="261.27999999999997"/>
    <n v="261.27999999999997"/>
    <x v="1"/>
    <n v="182.27999999999997"/>
    <n v="182.27999999999997"/>
    <n v="69.76423759951011"/>
  </r>
  <r>
    <s v="PRODUCTAV"/>
    <x v="24"/>
    <n v="15.15"/>
    <n v="141545"/>
    <s v="CHANNEL A"/>
    <x v="0"/>
    <n v="15.150000000000006"/>
    <n v="152.5"/>
    <n v="152.5"/>
    <x v="2"/>
    <n v="137.35"/>
    <n v="137.35"/>
    <n v="90.065573770491795"/>
  </r>
  <r>
    <s v="PRODUCTAVC"/>
    <x v="17"/>
    <n v="60"/>
    <n v="141546"/>
    <s v="CHANNEL A"/>
    <x v="2"/>
    <n v="120"/>
    <n v="202.4"/>
    <n v="404.8"/>
    <x v="1"/>
    <n v="142.4"/>
    <n v="284.8"/>
    <n v="70.355731225296452"/>
  </r>
  <r>
    <s v="PRODUCTAVD"/>
    <x v="10"/>
    <n v="409"/>
    <n v="141547"/>
    <s v="CHANNEL A"/>
    <x v="0"/>
    <n v="409"/>
    <n v="1505.12"/>
    <n v="1505.12"/>
    <x v="5"/>
    <n v="1096.1199999999999"/>
    <n v="1096.1199999999999"/>
    <n v="72.826086956521735"/>
  </r>
  <r>
    <s v="PRODUCTAI"/>
    <x v="4"/>
    <n v="1"/>
    <n v="141547"/>
    <s v="CHANNEL A"/>
    <x v="0"/>
    <n v="1"/>
    <n v="678.16"/>
    <n v="678.16"/>
    <x v="5"/>
    <n v="677.16"/>
    <n v="677.16"/>
    <n v="99.852542172938541"/>
  </r>
  <r>
    <s v="PRODUCTAL"/>
    <x v="4"/>
    <n v="50"/>
    <n v="141547"/>
    <s v="CHANNEL A"/>
    <x v="0"/>
    <n v="50"/>
    <n v="204.5"/>
    <n v="204.5"/>
    <x v="2"/>
    <n v="154.5"/>
    <n v="154.5"/>
    <n v="75.55012224938875"/>
  </r>
  <r>
    <s v="PRODUCTAW"/>
    <x v="3"/>
    <n v="50"/>
    <n v="141548"/>
    <s v="CHANNEL W"/>
    <x v="0"/>
    <n v="50"/>
    <n v="204"/>
    <n v="204"/>
    <x v="2"/>
    <n v="154"/>
    <n v="154"/>
    <n v="75.490196078431367"/>
  </r>
  <r>
    <s v="PRODUCTAHC"/>
    <x v="17"/>
    <n v="50"/>
    <n v="141549"/>
    <s v="CHANNEL A"/>
    <x v="3"/>
    <n v="150.00000000000006"/>
    <n v="165.6"/>
    <n v="496.8"/>
    <x v="1"/>
    <n v="115.6"/>
    <n v="346.79999999999995"/>
    <n v="69.806763285024147"/>
  </r>
  <r>
    <s v="PRODUCTAWC"/>
    <x v="2"/>
    <n v="0"/>
    <n v="141550"/>
    <s v="CHANNEL F"/>
    <x v="0"/>
    <n v="0"/>
    <n v="1151.8399999999999"/>
    <n v="1151.8399999999999"/>
    <x v="5"/>
    <n v="1151.8399999999999"/>
    <n v="1151.8399999999999"/>
    <n v="100"/>
  </r>
  <r>
    <s v="PRODUCTAGD"/>
    <x v="11"/>
    <n v="35"/>
    <n v="141550"/>
    <s v="CHANNEL F"/>
    <x v="4"/>
    <n v="209.99999999999989"/>
    <n v="128.80000000000001"/>
    <n v="772.8"/>
    <x v="5"/>
    <n v="93.800000000000011"/>
    <n v="562.80000000000007"/>
    <n v="72.826086956521749"/>
  </r>
  <r>
    <s v="PRODUCTAWD"/>
    <x v="18"/>
    <n v="386"/>
    <n v="141551"/>
    <s v="CHANNEL F"/>
    <x v="0"/>
    <n v="386"/>
    <n v="1074.56"/>
    <n v="1074.56"/>
    <x v="5"/>
    <n v="688.56"/>
    <n v="688.56"/>
    <n v="64.078320428826686"/>
  </r>
  <r>
    <s v="PRODUCTAX"/>
    <x v="21"/>
    <n v="434"/>
    <n v="141551"/>
    <s v="CHANNEL F"/>
    <x v="0"/>
    <n v="434"/>
    <n v="1457.28"/>
    <n v="1457.28"/>
    <x v="5"/>
    <n v="1023.28"/>
    <n v="1023.28"/>
    <n v="70.218489240228365"/>
  </r>
  <r>
    <s v="PRODUCTAOD"/>
    <x v="21"/>
    <n v="105"/>
    <n v="141551"/>
    <s v="CHANNEL F"/>
    <x v="0"/>
    <n v="105"/>
    <n v="379.04"/>
    <n v="379.04"/>
    <x v="5"/>
    <n v="274.04000000000002"/>
    <n v="274.04000000000002"/>
    <n v="72.298438159561002"/>
  </r>
  <r>
    <s v="PRODUCTAL"/>
    <x v="4"/>
    <n v="50"/>
    <n v="141551"/>
    <s v="CHANNEL F"/>
    <x v="0"/>
    <n v="50"/>
    <n v="183.63"/>
    <n v="183.63"/>
    <x v="5"/>
    <n v="133.63"/>
    <n v="133.63"/>
    <n v="72.771333660077332"/>
  </r>
  <r>
    <s v="PRODUCTAXC"/>
    <x v="18"/>
    <n v="494"/>
    <n v="141552"/>
    <s v="CHANNEL A"/>
    <x v="0"/>
    <n v="494"/>
    <n v="1365.28"/>
    <n v="1365.28"/>
    <x v="5"/>
    <n v="871.28"/>
    <n v="871.28"/>
    <n v="63.816945974452125"/>
  </r>
  <r>
    <s v="PRODUCTAXD"/>
    <x v="11"/>
    <n v="35"/>
    <n v="141553"/>
    <s v="CHANNEL A"/>
    <x v="2"/>
    <n v="70"/>
    <n v="123.64"/>
    <n v="247.28"/>
    <x v="4"/>
    <n v="88.64"/>
    <n v="177.28"/>
    <n v="71.692009058557105"/>
  </r>
  <r>
    <s v="PRODUCTAY"/>
    <x v="17"/>
    <n v="70"/>
    <n v="141553"/>
    <s v="CHANNEL A"/>
    <x v="2"/>
    <n v="140"/>
    <n v="231.84"/>
    <n v="463.68"/>
    <x v="4"/>
    <n v="161.84"/>
    <n v="323.68"/>
    <n v="69.806763285024147"/>
  </r>
  <r>
    <s v="PRODUCTAYC"/>
    <x v="10"/>
    <n v="208"/>
    <n v="141554"/>
    <s v="CHANNEL F"/>
    <x v="2"/>
    <n v="416"/>
    <n v="688.16"/>
    <n v="1376.32"/>
    <x v="1"/>
    <n v="480.15999999999997"/>
    <n v="960.31999999999994"/>
    <n v="69.774471053243431"/>
  </r>
  <r>
    <s v="PRODUCTAYD"/>
    <x v="13"/>
    <n v="130"/>
    <n v="141554"/>
    <s v="CHANNEL F"/>
    <x v="0"/>
    <n v="130"/>
    <n v="430.56"/>
    <n v="430.56"/>
    <x v="1"/>
    <n v="300.56"/>
    <n v="300.56"/>
    <n v="69.806763285024147"/>
  </r>
  <r>
    <s v="PRODUCTAL"/>
    <x v="4"/>
    <n v="50"/>
    <n v="141554"/>
    <s v="CHANNEL F"/>
    <x v="0"/>
    <n v="50"/>
    <n v="180.69"/>
    <n v="180.69"/>
    <x v="1"/>
    <n v="130.69"/>
    <n v="130.69"/>
    <n v="72.328297083402518"/>
  </r>
  <r>
    <s v="PRODUCTAPC"/>
    <x v="17"/>
    <n v="64.5"/>
    <n v="141555"/>
    <s v="CHANNEL A"/>
    <x v="2"/>
    <n v="129"/>
    <n v="209.76"/>
    <n v="419.52"/>
    <x v="1"/>
    <n v="145.26"/>
    <n v="290.52"/>
    <n v="69.250572082379861"/>
  </r>
  <r>
    <s v="PRODUCTAPC"/>
    <x v="17"/>
    <n v="64.5"/>
    <n v="141555"/>
    <s v="CHANNEL A"/>
    <x v="2"/>
    <n v="129"/>
    <n v="209.76"/>
    <n v="419.52"/>
    <x v="1"/>
    <n v="145.26"/>
    <n v="290.52"/>
    <n v="69.250572082379861"/>
  </r>
  <r>
    <s v="PRODUCTAI"/>
    <x v="4"/>
    <n v="1"/>
    <n v="141555"/>
    <s v="CHANNEL A"/>
    <x v="0"/>
    <n v="1"/>
    <n v="99.36"/>
    <n v="99.36"/>
    <x v="1"/>
    <n v="98.36"/>
    <n v="98.36"/>
    <n v="98.993558776167461"/>
  </r>
  <r>
    <s v="PRODUCTBTC"/>
    <x v="5"/>
    <n v="72.150000000000006"/>
    <n v="141555"/>
    <s v="CHANNEL A"/>
    <x v="2"/>
    <n v="144.30000000000001"/>
    <n v="239.2"/>
    <n v="478.4"/>
    <x v="1"/>
    <n v="167.04999999999998"/>
    <n v="334.09999999999997"/>
    <n v="69.836956521739125"/>
  </r>
  <r>
    <s v="PRODUCTAPC"/>
    <x v="17"/>
    <n v="64.5"/>
    <n v="141555"/>
    <s v="CHANNEL A"/>
    <x v="2"/>
    <n v="129"/>
    <n v="0"/>
    <n v="0"/>
    <x v="1"/>
    <n v="-64.5"/>
    <n v="-129"/>
    <e v="#DIV/0!"/>
  </r>
  <r>
    <s v="PRODUCTASC"/>
    <x v="17"/>
    <n v="57"/>
    <n v="141556"/>
    <s v="CHANNEL W"/>
    <x v="0"/>
    <n v="57"/>
    <n v="204"/>
    <n v="204"/>
    <x v="0"/>
    <n v="147"/>
    <n v="147"/>
    <n v="72.058823529411768"/>
  </r>
  <r>
    <s v="PRODUCTAZC"/>
    <x v="17"/>
    <n v="41"/>
    <n v="141557"/>
    <s v="CHANNEL Z"/>
    <x v="1"/>
    <n v="164"/>
    <n v="166.5"/>
    <n v="666"/>
    <x v="6"/>
    <n v="125.5"/>
    <n v="502"/>
    <n v="75.37537537537537"/>
  </r>
  <r>
    <s v="PRODUCTASC"/>
    <x v="17"/>
    <n v="57"/>
    <n v="141558"/>
    <s v="CHANNEL E"/>
    <x v="1"/>
    <n v="228"/>
    <n v="204"/>
    <n v="816"/>
    <x v="0"/>
    <n v="147"/>
    <n v="588"/>
    <n v="72.058823529411768"/>
  </r>
  <r>
    <s v="PRODUCTAEC"/>
    <x v="0"/>
    <n v="144"/>
    <n v="141559"/>
    <s v="CHANNEL E"/>
    <x v="0"/>
    <n v="144"/>
    <n v="680"/>
    <n v="680"/>
    <x v="0"/>
    <n v="536"/>
    <n v="536"/>
    <n v="78.82352941176471"/>
  </r>
  <r>
    <s v="PRODUCTAZD"/>
    <x v="22"/>
    <n v="28.75"/>
    <n v="141560"/>
    <s v="CHANNEL W"/>
    <x v="0"/>
    <n v="28.75"/>
    <n v="57.6"/>
    <n v="57.6"/>
    <x v="1"/>
    <n v="28.85"/>
    <n v="28.85"/>
    <n v="50.086805555555557"/>
  </r>
  <r>
    <s v="PRODUCTB"/>
    <x v="25"/>
    <n v="84"/>
    <n v="141561"/>
    <s v="CHANNEL A"/>
    <x v="0"/>
    <n v="84"/>
    <n v="200"/>
    <n v="200"/>
    <x v="1"/>
    <n v="116"/>
    <n v="116"/>
    <n v="57.999999999999993"/>
  </r>
  <r>
    <s v="PRODUCTBAC"/>
    <x v="22"/>
    <n v="79.5"/>
    <n v="141562"/>
    <s v="CHANNEL A"/>
    <x v="0"/>
    <n v="79.5"/>
    <n v="172.96"/>
    <n v="172.96"/>
    <x v="1"/>
    <n v="93.460000000000008"/>
    <n v="93.460000000000008"/>
    <n v="54.035615171137842"/>
  </r>
  <r>
    <s v="PRODUCTBAD"/>
    <x v="22"/>
    <n v="69.5"/>
    <n v="141562"/>
    <s v="CHANNEL A"/>
    <x v="0"/>
    <n v="69.5"/>
    <n v="150.88"/>
    <n v="150.88"/>
    <x v="1"/>
    <n v="81.38"/>
    <n v="81.38"/>
    <n v="53.936903499469778"/>
  </r>
  <r>
    <s v="PRODUCTBA"/>
    <x v="22"/>
    <n v="22.5"/>
    <n v="141562"/>
    <s v="CHANNEL A"/>
    <x v="2"/>
    <n v="45"/>
    <n v="47.84"/>
    <n v="95.68"/>
    <x v="2"/>
    <n v="25.340000000000003"/>
    <n v="50.680000000000007"/>
    <n v="52.968227424749173"/>
  </r>
  <r>
    <s v="PRODUCTAXC"/>
    <x v="18"/>
    <n v="494"/>
    <n v="141563"/>
    <s v="CHANNEL A"/>
    <x v="0"/>
    <n v="494"/>
    <n v="1365.28"/>
    <n v="1365.28"/>
    <x v="5"/>
    <n v="871.28"/>
    <n v="871.28"/>
    <n v="63.816945974452125"/>
  </r>
  <r>
    <s v="PRODUCTBB"/>
    <x v="18"/>
    <n v="448"/>
    <n v="141563"/>
    <s v="CHANNEL A"/>
    <x v="0"/>
    <n v="448"/>
    <n v="1483.04"/>
    <n v="1483.04"/>
    <x v="5"/>
    <n v="1035.04"/>
    <n v="1035.04"/>
    <n v="69.791779048441043"/>
  </r>
  <r>
    <s v="PRODUCTBBC"/>
    <x v="17"/>
    <n v="57"/>
    <n v="141563"/>
    <s v="CHANNEL A"/>
    <x v="0"/>
    <n v="57"/>
    <n v="187.68"/>
    <n v="187.68"/>
    <x v="5"/>
    <n v="130.68"/>
    <n v="130.68"/>
    <n v="69.629156010230176"/>
  </r>
  <r>
    <s v="PRODUCTASC"/>
    <x v="17"/>
    <n v="57"/>
    <n v="141563"/>
    <s v="CHANNEL A"/>
    <x v="0"/>
    <n v="57"/>
    <n v="187.68"/>
    <n v="187.68"/>
    <x v="5"/>
    <n v="130.68"/>
    <n v="130.68"/>
    <n v="69.629156010230176"/>
  </r>
  <r>
    <s v="PRODUCTASC"/>
    <x v="17"/>
    <n v="57"/>
    <n v="141563"/>
    <s v="CHANNEL A"/>
    <x v="0"/>
    <n v="57"/>
    <n v="187.68"/>
    <n v="187.68"/>
    <x v="5"/>
    <n v="130.68"/>
    <n v="130.68"/>
    <n v="69.629156010230176"/>
  </r>
  <r>
    <s v="PRODUCTASC"/>
    <x v="17"/>
    <n v="57"/>
    <n v="141563"/>
    <s v="CHANNEL A"/>
    <x v="0"/>
    <n v="57"/>
    <n v="187.68"/>
    <n v="187.68"/>
    <x v="5"/>
    <n v="130.68"/>
    <n v="130.68"/>
    <n v="69.629156010230176"/>
  </r>
  <r>
    <s v="PRODUCTAL"/>
    <x v="4"/>
    <n v="50"/>
    <n v="141563"/>
    <s v="CHANNEL A"/>
    <x v="0"/>
    <n v="50"/>
    <n v="400"/>
    <n v="400"/>
    <x v="5"/>
    <n v="350"/>
    <n v="350"/>
    <n v="87.5"/>
  </r>
  <r>
    <s v="PRODUCTBBD"/>
    <x v="18"/>
    <n v="323"/>
    <n v="141563"/>
    <s v="CHANNEL A"/>
    <x v="0"/>
    <n v="323"/>
    <n v="982.56"/>
    <n v="982.56"/>
    <x v="5"/>
    <n v="659.56"/>
    <n v="659.56"/>
    <n v="67.126689464256643"/>
  </r>
  <r>
    <s v="PRODUCTBC"/>
    <x v="21"/>
    <n v="1449"/>
    <n v="141564"/>
    <s v="CHANNEL F"/>
    <x v="0"/>
    <n v="1449"/>
    <n v="4265.12"/>
    <n v="4265.12"/>
    <x v="5"/>
    <n v="2816.12"/>
    <n v="2816.12"/>
    <n v="66.026747195858491"/>
  </r>
  <r>
    <s v="PRODUCTAL"/>
    <x v="4"/>
    <n v="50"/>
    <n v="141564"/>
    <s v="CHANNEL F"/>
    <x v="0"/>
    <n v="50"/>
    <n v="400"/>
    <n v="400"/>
    <x v="5"/>
    <n v="350"/>
    <n v="350"/>
    <n v="87.5"/>
  </r>
  <r>
    <s v="PRODUCTBC"/>
    <x v="21"/>
    <n v="1449"/>
    <n v="141564"/>
    <s v="CHANNEL F"/>
    <x v="3"/>
    <n v="4347"/>
    <n v="195.04"/>
    <n v="585.12"/>
    <x v="5"/>
    <n v="-1253.96"/>
    <n v="-3761.88"/>
    <n v="-642.92452830188677"/>
  </r>
  <r>
    <s v="PRODUCTBCC"/>
    <x v="18"/>
    <n v="323"/>
    <n v="141565"/>
    <s v="CHANNEL A"/>
    <x v="0"/>
    <n v="323"/>
    <n v="1070.8800000000001"/>
    <n v="1070.8800000000001"/>
    <x v="1"/>
    <n v="747.88000000000011"/>
    <n v="747.88000000000011"/>
    <n v="69.837890333183921"/>
  </r>
  <r>
    <s v="PRODUCTBCD"/>
    <x v="5"/>
    <n v="396"/>
    <n v="141566"/>
    <s v="CHANNEL W"/>
    <x v="2"/>
    <n v="792"/>
    <n v="1204"/>
    <n v="2408"/>
    <x v="0"/>
    <n v="808"/>
    <n v="1616"/>
    <n v="67.109634551495006"/>
  </r>
  <r>
    <s v="PRODUCTAHC"/>
    <x v="17"/>
    <n v="50"/>
    <n v="141567"/>
    <s v="CHANNEL A"/>
    <x v="2"/>
    <n v="100"/>
    <n v="165.6"/>
    <n v="331.2"/>
    <x v="1"/>
    <n v="115.6"/>
    <n v="231.2"/>
    <n v="69.806763285024147"/>
  </r>
  <r>
    <s v="PRODUCTAHC"/>
    <x v="17"/>
    <n v="50"/>
    <n v="141568"/>
    <s v="CHANNEL W"/>
    <x v="3"/>
    <n v="150"/>
    <n v="180"/>
    <n v="540"/>
    <x v="0"/>
    <n v="130"/>
    <n v="390"/>
    <n v="72.222222222222214"/>
  </r>
  <r>
    <s v="PRODUCTASC"/>
    <x v="17"/>
    <n v="57"/>
    <n v="141569"/>
    <s v="CHANNEL A"/>
    <x v="0"/>
    <n v="57"/>
    <n v="187.68"/>
    <n v="187.68"/>
    <x v="1"/>
    <n v="130.68"/>
    <n v="130.68"/>
    <n v="69.629156010230176"/>
  </r>
  <r>
    <s v="PRODUCTASC"/>
    <x v="17"/>
    <n v="57"/>
    <n v="141569"/>
    <s v="CHANNEL A"/>
    <x v="0"/>
    <n v="57"/>
    <n v="187.68"/>
    <n v="187.68"/>
    <x v="1"/>
    <n v="130.68"/>
    <n v="130.68"/>
    <n v="69.629156010230176"/>
  </r>
  <r>
    <s v="PRODUCTASC"/>
    <x v="17"/>
    <n v="57"/>
    <n v="141569"/>
    <s v="CHANNEL A"/>
    <x v="0"/>
    <n v="57"/>
    <n v="187.68"/>
    <n v="187.68"/>
    <x v="1"/>
    <n v="130.68"/>
    <n v="130.68"/>
    <n v="69.629156010230176"/>
  </r>
  <r>
    <s v="PRODUCTAHC"/>
    <x v="17"/>
    <n v="50"/>
    <n v="141570"/>
    <s v="CHANNEL A"/>
    <x v="0"/>
    <n v="50"/>
    <n v="165.6"/>
    <n v="165.6"/>
    <x v="1"/>
    <n v="115.6"/>
    <n v="115.6"/>
    <n v="69.806763285024147"/>
  </r>
  <r>
    <s v="PRODUCTAHC"/>
    <x v="17"/>
    <n v="50"/>
    <n v="141570"/>
    <s v="CHANNEL A"/>
    <x v="0"/>
    <n v="50"/>
    <n v="165.6"/>
    <n v="165.6"/>
    <x v="1"/>
    <n v="115.6"/>
    <n v="115.6"/>
    <n v="69.806763285024147"/>
  </r>
  <r>
    <s v="PRODUCTAHC"/>
    <x v="17"/>
    <n v="50"/>
    <n v="141570"/>
    <s v="CHANNEL A"/>
    <x v="0"/>
    <n v="50"/>
    <n v="165.6"/>
    <n v="165.6"/>
    <x v="1"/>
    <n v="115.6"/>
    <n v="115.6"/>
    <n v="69.806763285024147"/>
  </r>
  <r>
    <s v="PRODUCTBD"/>
    <x v="21"/>
    <n v="1993"/>
    <n v="141571"/>
    <s v="CHANNEL A"/>
    <x v="2"/>
    <n v="3986"/>
    <n v="342.24"/>
    <n v="684.48"/>
    <x v="1"/>
    <n v="-1650.76"/>
    <n v="-3301.52"/>
    <n v="-482.33987844787282"/>
  </r>
  <r>
    <s v="PRODUCTBD"/>
    <x v="21"/>
    <n v="1993"/>
    <n v="141572"/>
    <s v="CHANNEL E"/>
    <x v="0"/>
    <n v="1993"/>
    <n v="5869.6"/>
    <n v="5869.6"/>
    <x v="0"/>
    <n v="3876.6000000000004"/>
    <n v="3876.6000000000004"/>
    <n v="66.045386397710232"/>
  </r>
  <r>
    <s v="PRODUCTBDC"/>
    <x v="5"/>
    <n v="121"/>
    <n v="141573"/>
    <s v="CHANNEL A"/>
    <x v="0"/>
    <n v="121"/>
    <n v="478.4"/>
    <n v="478.4"/>
    <x v="5"/>
    <n v="357.4"/>
    <n v="357.4"/>
    <n v="74.707357859531783"/>
  </r>
  <r>
    <s v="PRODUCTBDD"/>
    <x v="13"/>
    <n v="159"/>
    <n v="141574"/>
    <s v="CHANNEL W"/>
    <x v="0"/>
    <n v="159"/>
    <n v="572"/>
    <n v="572"/>
    <x v="0"/>
    <n v="413"/>
    <n v="413"/>
    <n v="72.2027972027972"/>
  </r>
  <r>
    <s v="PRODUCTAV"/>
    <x v="24"/>
    <n v="15.15"/>
    <n v="141575"/>
    <s v="CHANNEL A"/>
    <x v="0"/>
    <n v="15.150000000000006"/>
    <n v="152.5"/>
    <n v="152.5"/>
    <x v="2"/>
    <n v="137.35"/>
    <n v="137.35"/>
    <n v="90.065573770491795"/>
  </r>
  <r>
    <s v="PRODUCTB"/>
    <x v="25"/>
    <n v="84"/>
    <n v="141575"/>
    <s v="CHANNEL A"/>
    <x v="0"/>
    <n v="84"/>
    <n v="231.84"/>
    <n v="231.84"/>
    <x v="2"/>
    <n v="147.84"/>
    <n v="147.84"/>
    <n v="63.768115942028992"/>
  </r>
  <r>
    <s v="PRODUCTBNC"/>
    <x v="4"/>
    <n v="267"/>
    <n v="141576"/>
    <s v="CHANNEL F"/>
    <x v="0"/>
    <n v="267"/>
    <n v="570.4"/>
    <n v="570.4"/>
    <x v="4"/>
    <n v="303.39999999999998"/>
    <n v="303.39999999999998"/>
    <n v="53.190743338008417"/>
  </r>
  <r>
    <s v="PRODUCTBE"/>
    <x v="5"/>
    <n v="231"/>
    <n v="141577"/>
    <s v="CHANNEL A"/>
    <x v="0"/>
    <n v="231"/>
    <n v="510.04"/>
    <n v="510.04"/>
    <x v="5"/>
    <n v="279.04000000000002"/>
    <n v="279.04000000000002"/>
    <n v="54.709434554152615"/>
  </r>
  <r>
    <s v="PRODUCTBEC"/>
    <x v="0"/>
    <n v="202"/>
    <n v="141577"/>
    <s v="CHANNEL A"/>
    <x v="0"/>
    <n v="202"/>
    <n v="490.17"/>
    <n v="490.17"/>
    <x v="5"/>
    <n v="288.17"/>
    <n v="288.17"/>
    <n v="58.789807617765263"/>
  </r>
  <r>
    <s v="PRODUCTBED"/>
    <x v="22"/>
    <n v="54.25"/>
    <n v="141577"/>
    <s v="CHANNEL A"/>
    <x v="0"/>
    <n v="54.25"/>
    <n v="100.09"/>
    <n v="100.09"/>
    <x v="5"/>
    <n v="45.84"/>
    <n v="45.84"/>
    <n v="45.798781097012693"/>
  </r>
  <r>
    <s v="PRODUCTBF"/>
    <x v="13"/>
    <n v="300"/>
    <n v="141578"/>
    <s v="CHANNEL E"/>
    <x v="0"/>
    <n v="300"/>
    <n v="743"/>
    <n v="743"/>
    <x v="0"/>
    <n v="443"/>
    <n v="443"/>
    <n v="59.623149394347244"/>
  </r>
  <r>
    <s v="PRODUCTBFC"/>
    <x v="17"/>
    <n v="61.5"/>
    <n v="141579"/>
    <s v="CHANNEL A"/>
    <x v="1"/>
    <n v="246"/>
    <n v="202.4"/>
    <n v="809.6"/>
    <x v="1"/>
    <n v="140.9"/>
    <n v="563.6"/>
    <n v="69.614624505928859"/>
  </r>
  <r>
    <s v="PRODUCTBFD"/>
    <x v="21"/>
    <n v="948"/>
    <n v="141580"/>
    <s v="CHANNEL A"/>
    <x v="0"/>
    <n v="948"/>
    <n v="3139.04"/>
    <n v="3139.04"/>
    <x v="5"/>
    <n v="2191.04"/>
    <n v="2191.04"/>
    <n v="69.799683979815484"/>
  </r>
  <r>
    <s v="PRODUCTBG"/>
    <x v="13"/>
    <n v="110"/>
    <n v="141580"/>
    <s v="CHANNEL A"/>
    <x v="0"/>
    <n v="110"/>
    <n v="364.32"/>
    <n v="364.32"/>
    <x v="5"/>
    <n v="254.32"/>
    <n v="254.32"/>
    <n v="69.806763285024147"/>
  </r>
  <r>
    <s v="PRODUCTBFD"/>
    <x v="21"/>
    <n v="948"/>
    <n v="141581"/>
    <s v="CHANNEL A"/>
    <x v="0"/>
    <n v="948"/>
    <n v="3139.04"/>
    <n v="3139.04"/>
    <x v="5"/>
    <n v="2191.04"/>
    <n v="2191.04"/>
    <n v="69.799683979815484"/>
  </r>
  <r>
    <s v="PRODUCTBG"/>
    <x v="13"/>
    <n v="110"/>
    <n v="141581"/>
    <s v="CHANNEL A"/>
    <x v="0"/>
    <n v="110"/>
    <n v="364.32"/>
    <n v="364.32"/>
    <x v="5"/>
    <n v="254.32"/>
    <n v="254.32"/>
    <n v="69.806763285024147"/>
  </r>
  <r>
    <s v="PRODUCTBGC"/>
    <x v="5"/>
    <n v="83"/>
    <n v="141582"/>
    <s v="CHANNEL Z"/>
    <x v="0"/>
    <n v="83"/>
    <n v="337.5"/>
    <n v="337.5"/>
    <x v="6"/>
    <n v="254.5"/>
    <n v="254.5"/>
    <n v="75.407407407407419"/>
  </r>
  <r>
    <s v="PRODUCTAZC"/>
    <x v="17"/>
    <n v="41"/>
    <n v="141583"/>
    <s v="CHANNEL Z"/>
    <x v="1"/>
    <n v="164"/>
    <n v="166.5"/>
    <n v="666"/>
    <x v="6"/>
    <n v="125.5"/>
    <n v="502"/>
    <n v="75.37537537537537"/>
  </r>
  <r>
    <s v="PRODUCTBGD"/>
    <x v="1"/>
    <n v="49"/>
    <n v="141584"/>
    <s v="CHANNEL F"/>
    <x v="2"/>
    <n v="98"/>
    <n v="165.6"/>
    <n v="331.2"/>
    <x v="1"/>
    <n v="116.6"/>
    <n v="233.2"/>
    <n v="70.410628019323667"/>
  </r>
  <r>
    <s v="PRODUCTAUD"/>
    <x v="13"/>
    <n v="79"/>
    <n v="141584"/>
    <s v="CHANNEL F"/>
    <x v="0"/>
    <n v="79"/>
    <n v="261.27999999999997"/>
    <n v="261.27999999999997"/>
    <x v="1"/>
    <n v="182.27999999999997"/>
    <n v="182.27999999999997"/>
    <n v="69.76423759951011"/>
  </r>
  <r>
    <s v="PRODUCTBH"/>
    <x v="2"/>
    <n v="332"/>
    <n v="141585"/>
    <s v="CHANNEL W"/>
    <x v="0"/>
    <n v="332"/>
    <n v="1355.75"/>
    <n v="1355.75"/>
    <x v="0"/>
    <n v="1023.75"/>
    <n v="1023.75"/>
    <n v="75.511709385948734"/>
  </r>
  <r>
    <s v="PRODUCTBHC"/>
    <x v="18"/>
    <n v="439"/>
    <n v="141586"/>
    <s v="CHANNEL F"/>
    <x v="0"/>
    <n v="439"/>
    <n v="1129.76"/>
    <n v="1129.76"/>
    <x v="5"/>
    <n v="690.76"/>
    <n v="690.76"/>
    <n v="61.142189491573426"/>
  </r>
  <r>
    <s v="PRODUCTAL"/>
    <x v="4"/>
    <n v="50"/>
    <n v="141586"/>
    <s v="CHANNEL F"/>
    <x v="0"/>
    <n v="50"/>
    <n v="125"/>
    <n v="125"/>
    <x v="5"/>
    <n v="75"/>
    <n v="75"/>
    <n v="60"/>
  </r>
  <r>
    <s v="PRODUCTBHC"/>
    <x v="18"/>
    <n v="439"/>
    <n v="141587"/>
    <s v="CHANNEL F"/>
    <x v="0"/>
    <n v="439"/>
    <n v="1129.76"/>
    <n v="1129.76"/>
    <x v="5"/>
    <n v="690.76"/>
    <n v="690.76"/>
    <n v="61.142189491573426"/>
  </r>
  <r>
    <s v="PRODUCTAL"/>
    <x v="4"/>
    <n v="50"/>
    <n v="141587"/>
    <s v="CHANNEL F"/>
    <x v="0"/>
    <n v="50"/>
    <n v="125"/>
    <n v="125"/>
    <x v="5"/>
    <n v="75"/>
    <n v="75"/>
    <n v="60"/>
  </r>
  <r>
    <s v="PRODUCTBHD"/>
    <x v="0"/>
    <n v="267"/>
    <n v="141588"/>
    <s v="CHANNEL W"/>
    <x v="0"/>
    <n v="267"/>
    <n v="1273.5"/>
    <n v="1273.5"/>
    <x v="3"/>
    <n v="1006.5"/>
    <n v="1006.5"/>
    <n v="79.034157832744398"/>
  </r>
  <r>
    <s v="PRODUCTBI"/>
    <x v="26"/>
    <n v="124"/>
    <n v="141588"/>
    <s v="CHANNEL W"/>
    <x v="0"/>
    <n v="124"/>
    <n v="616.5"/>
    <n v="616.5"/>
    <x v="3"/>
    <n v="492.5"/>
    <n v="492.5"/>
    <n v="79.886455798864546"/>
  </r>
  <r>
    <s v="PRODUCTBIC"/>
    <x v="15"/>
    <n v="197"/>
    <n v="141589"/>
    <s v="CHANNEL A"/>
    <x v="0"/>
    <n v="197"/>
    <n v="651.36"/>
    <n v="651.36"/>
    <x v="5"/>
    <n v="454.36"/>
    <n v="454.36"/>
    <n v="69.755588307541146"/>
  </r>
  <r>
    <s v="PRODUCTASC"/>
    <x v="17"/>
    <n v="57"/>
    <n v="141590"/>
    <s v="CHANNEL A"/>
    <x v="0"/>
    <n v="57"/>
    <n v="187.68"/>
    <n v="187.68"/>
    <x v="1"/>
    <n v="130.68"/>
    <n v="130.68"/>
    <n v="69.629156010230176"/>
  </r>
  <r>
    <s v="PRODUCTCN"/>
    <x v="4"/>
    <n v="440"/>
    <n v="141591"/>
    <s v="CHANNEL F"/>
    <x v="0"/>
    <n v="440"/>
    <n v="939.14"/>
    <n v="939.14"/>
    <x v="4"/>
    <n v="499.14"/>
    <n v="499.14"/>
    <n v="53.148625338075263"/>
  </r>
  <r>
    <s v="PRODUCTBJ"/>
    <x v="4"/>
    <n v="5.5"/>
    <n v="141592"/>
    <s v="CHANNEL F"/>
    <x v="0"/>
    <n v="5.5"/>
    <n v="11.04"/>
    <n v="11.04"/>
    <x v="4"/>
    <n v="5.5399999999999991"/>
    <n v="5.5399999999999991"/>
    <n v="50.181159420289859"/>
  </r>
  <r>
    <s v="PRODUCTBJC"/>
    <x v="4"/>
    <n v="5.5"/>
    <n v="141592"/>
    <s v="CHANNEL F"/>
    <x v="0"/>
    <n v="5.5"/>
    <n v="11.04"/>
    <n v="11.04"/>
    <x v="4"/>
    <n v="5.5399999999999991"/>
    <n v="5.5399999999999991"/>
    <n v="50.181159420289859"/>
  </r>
  <r>
    <s v="PRODUCTBJD"/>
    <x v="4"/>
    <n v="7"/>
    <n v="141592"/>
    <s v="CHANNEL F"/>
    <x v="0"/>
    <n v="7"/>
    <n v="11.04"/>
    <n v="11.04"/>
    <x v="4"/>
    <n v="4.0399999999999991"/>
    <n v="4.0399999999999991"/>
    <n v="36.594202898550719"/>
  </r>
  <r>
    <s v="PRODUCTBID"/>
    <x v="22"/>
    <n v="31.75"/>
    <n v="141592"/>
    <s v="CHANNEL F"/>
    <x v="0"/>
    <n v="31.75"/>
    <n v="69.92"/>
    <n v="69.92"/>
    <x v="2"/>
    <n v="38.17"/>
    <n v="38.17"/>
    <n v="54.590961098398175"/>
  </r>
  <r>
    <s v="PRODUCTBK"/>
    <x v="14"/>
    <n v="39"/>
    <n v="141592"/>
    <s v="CHANNEL F"/>
    <x v="0"/>
    <n v="39"/>
    <n v="62.56"/>
    <n v="62.56"/>
    <x v="2"/>
    <n v="23.560000000000002"/>
    <n v="23.560000000000002"/>
    <n v="37.659846547314579"/>
  </r>
  <r>
    <s v="PRODUCTBKC"/>
    <x v="19"/>
    <n v="179"/>
    <n v="141593"/>
    <s v="CHANNEL W"/>
    <x v="3"/>
    <n v="537"/>
    <n v="389.33"/>
    <n v="1167.99"/>
    <x v="0"/>
    <n v="210.32999999999998"/>
    <n v="630.99"/>
    <n v="54.023578968998024"/>
  </r>
  <r>
    <s v="PRODUCTAG"/>
    <x v="15"/>
    <n v="206"/>
    <n v="141593"/>
    <s v="CHANNEL W"/>
    <x v="0"/>
    <n v="206"/>
    <n v="752.25"/>
    <n v="752.25"/>
    <x v="0"/>
    <n v="546.25"/>
    <n v="546.25"/>
    <n v="72.615486872715181"/>
  </r>
  <r>
    <s v="PRODUCTAEC"/>
    <x v="0"/>
    <n v="144"/>
    <n v="141594"/>
    <s v="CHANNEL Z"/>
    <x v="0"/>
    <n v="144"/>
    <n v="679.5"/>
    <n v="679.5"/>
    <x v="6"/>
    <n v="535.5"/>
    <n v="535.5"/>
    <n v="78.807947019867555"/>
  </r>
  <r>
    <s v="PRODUCTAUC"/>
    <x v="2"/>
    <n v="245"/>
    <n v="141595"/>
    <s v="CHANNEL A"/>
    <x v="0"/>
    <n v="245"/>
    <n v="844"/>
    <n v="844"/>
    <x v="1"/>
    <n v="599"/>
    <n v="599"/>
    <n v="70.97156398104265"/>
  </r>
  <r>
    <s v="PRODUCTBT"/>
    <x v="17"/>
    <n v="53"/>
    <n v="141595"/>
    <s v="CHANNEL A"/>
    <x v="3"/>
    <n v="159"/>
    <n v="172.96"/>
    <n v="518.88"/>
    <x v="1"/>
    <n v="119.96000000000001"/>
    <n v="359.88"/>
    <n v="69.357076780758547"/>
  </r>
  <r>
    <s v="PRODUCTAM"/>
    <x v="17"/>
    <n v="47"/>
    <n v="141596"/>
    <s v="CHANNEL E"/>
    <x v="2"/>
    <n v="94"/>
    <n v="182.75"/>
    <n v="365.5"/>
    <x v="0"/>
    <n v="135.75"/>
    <n v="271.5"/>
    <n v="74.281805745554024"/>
  </r>
  <r>
    <s v="PRODUCTBL"/>
    <x v="0"/>
    <n v="292"/>
    <n v="141597"/>
    <s v="CHANNEL W"/>
    <x v="0"/>
    <n v="292"/>
    <n v="1120.5"/>
    <n v="1120.5"/>
    <x v="3"/>
    <n v="828.5"/>
    <n v="828.5"/>
    <n v="73.940205265506478"/>
  </r>
  <r>
    <s v="PRODUCTBLC"/>
    <x v="15"/>
    <n v="235"/>
    <n v="141597"/>
    <s v="CHANNEL W"/>
    <x v="0"/>
    <n v="235"/>
    <n v="896.75"/>
    <n v="896.75"/>
    <x v="3"/>
    <n v="661.75"/>
    <n v="661.75"/>
    <n v="73.794257039308619"/>
  </r>
  <r>
    <s v="PRODUCTBM"/>
    <x v="10"/>
    <n v="787"/>
    <n v="141598"/>
    <s v="CHANNEL A"/>
    <x v="0"/>
    <n v="787"/>
    <n v="2609.12"/>
    <n v="2609.12"/>
    <x v="7"/>
    <n v="1822.12"/>
    <n v="1822.12"/>
    <n v="69.836573250751215"/>
  </r>
  <r>
    <s v="PRODUCTAHC"/>
    <x v="17"/>
    <n v="50"/>
    <n v="141599"/>
    <s v="CHANNEL W"/>
    <x v="1"/>
    <n v="200"/>
    <n v="191.25"/>
    <n v="765"/>
    <x v="0"/>
    <n v="141.25"/>
    <n v="565"/>
    <n v="73.856209150326805"/>
  </r>
  <r>
    <s v="PRODUCTBMC"/>
    <x v="0"/>
    <n v="642"/>
    <n v="141600"/>
    <s v="CHANNEL E"/>
    <x v="0"/>
    <n v="642"/>
    <n v="2653.28"/>
    <n v="2653.28"/>
    <x v="3"/>
    <n v="2011.2800000000002"/>
    <n v="2011.2800000000002"/>
    <n v="75.803533739371645"/>
  </r>
  <r>
    <s v="PRODUCTBI"/>
    <x v="26"/>
    <n v="124"/>
    <n v="141601"/>
    <s v="CHANNEL W"/>
    <x v="0"/>
    <n v="124"/>
    <n v="616.5"/>
    <n v="616.5"/>
    <x v="0"/>
    <n v="492.5"/>
    <n v="492.5"/>
    <n v="79.886455798864546"/>
  </r>
  <r>
    <s v="PRODUCTAI"/>
    <x v="4"/>
    <n v="1"/>
    <n v="141602"/>
    <s v="CHANNEL A"/>
    <x v="0"/>
    <n v="1"/>
    <n v="20"/>
    <n v="20"/>
    <x v="2"/>
    <n v="19"/>
    <n v="19"/>
    <n v="95"/>
  </r>
  <r>
    <s v="PRODUCTBN"/>
    <x v="0"/>
    <n v="267"/>
    <n v="141603"/>
    <s v="CHANNEL W"/>
    <x v="0"/>
    <n v="267"/>
    <n v="1273.5"/>
    <n v="1273.5"/>
    <x v="0"/>
    <n v="1006.5"/>
    <n v="1006.5"/>
    <n v="79.034157832744398"/>
  </r>
  <r>
    <s v="PRODUCTBO"/>
    <x v="1"/>
    <n v="65"/>
    <n v="141604"/>
    <s v="CHANNEL A"/>
    <x v="0"/>
    <n v="65"/>
    <n v="217.12"/>
    <n v="217.12"/>
    <x v="1"/>
    <n v="152.12"/>
    <n v="152.12"/>
    <n v="70.062638172439208"/>
  </r>
  <r>
    <s v="PRODUCTBOC"/>
    <x v="4"/>
    <n v="18"/>
    <n v="141604"/>
    <s v="CHANNEL A"/>
    <x v="0"/>
    <n v="18"/>
    <n v="33.119999999999997"/>
    <n v="33.119999999999997"/>
    <x v="1"/>
    <n v="15.119999999999997"/>
    <n v="15.119999999999997"/>
    <n v="45.652173913043477"/>
  </r>
  <r>
    <s v="PRODUCTBP"/>
    <x v="4"/>
    <n v="35"/>
    <n v="141604"/>
    <s v="CHANNEL A"/>
    <x v="0"/>
    <n v="35"/>
    <n v="77.28"/>
    <n v="77.28"/>
    <x v="2"/>
    <n v="42.28"/>
    <n v="42.28"/>
    <n v="54.710144927536234"/>
  </r>
  <r>
    <s v="PRODUCTAXD"/>
    <x v="11"/>
    <n v="35"/>
    <n v="141605"/>
    <s v="CHANNEL A"/>
    <x v="1"/>
    <n v="140"/>
    <n v="123.64"/>
    <n v="494.56"/>
    <x v="1"/>
    <n v="88.64"/>
    <n v="354.56"/>
    <n v="71.692009058557105"/>
  </r>
  <r>
    <s v="PRODUCTBPC"/>
    <x v="22"/>
    <n v="34.5"/>
    <n v="141606"/>
    <s v="CHANNEL F"/>
    <x v="0"/>
    <n v="34.5"/>
    <n v="77.28"/>
    <n v="77.28"/>
    <x v="2"/>
    <n v="42.78"/>
    <n v="42.78"/>
    <n v="55.357142857142861"/>
  </r>
  <r>
    <s v="PRODUCTBOC"/>
    <x v="4"/>
    <n v="18"/>
    <n v="141607"/>
    <s v="CHANNEL F"/>
    <x v="0"/>
    <n v="18"/>
    <n v="33.119999999999997"/>
    <n v="33.119999999999997"/>
    <x v="4"/>
    <n v="15.119999999999997"/>
    <n v="15.119999999999997"/>
    <n v="45.652173913043477"/>
  </r>
  <r>
    <s v="PRODUCTBQ"/>
    <x v="4"/>
    <n v="34.5"/>
    <n v="141607"/>
    <s v="CHANNEL F"/>
    <x v="0"/>
    <n v="34.5"/>
    <n v="77.28"/>
    <n v="77.28"/>
    <x v="2"/>
    <n v="42.78"/>
    <n v="42.78"/>
    <n v="55.357142857142861"/>
  </r>
  <r>
    <s v="PRODUCTBQC"/>
    <x v="21"/>
    <n v="657"/>
    <n v="141608"/>
    <s v="CHANNEL F"/>
    <x v="0"/>
    <n v="657"/>
    <n v="2226.4"/>
    <n v="2226.4"/>
    <x v="5"/>
    <n v="1569.4"/>
    <n v="1569.4"/>
    <n v="70.490477901545106"/>
  </r>
  <r>
    <s v="PRODUCTAUD"/>
    <x v="13"/>
    <n v="79"/>
    <n v="141608"/>
    <s v="CHANNEL F"/>
    <x v="0"/>
    <n v="79"/>
    <n v="261.27999999999997"/>
    <n v="261.27999999999997"/>
    <x v="5"/>
    <n v="182.27999999999997"/>
    <n v="182.27999999999997"/>
    <n v="69.76423759951011"/>
  </r>
  <r>
    <s v="PRODUCTCY"/>
    <x v="4"/>
    <n v="199"/>
    <n v="141608"/>
    <s v="CHANNEL F"/>
    <x v="0"/>
    <n v="199"/>
    <n v="680.8"/>
    <n v="680.8"/>
    <x v="5"/>
    <n v="481.79999999999995"/>
    <n v="481.79999999999995"/>
    <n v="70.769682726204465"/>
  </r>
  <r>
    <s v="PRODUCTBR"/>
    <x v="4"/>
    <n v="54.5"/>
    <n v="141608"/>
    <s v="CHANNEL F"/>
    <x v="0"/>
    <n v="54.5"/>
    <n v="68"/>
    <n v="68"/>
    <x v="2"/>
    <n v="13.5"/>
    <n v="13.5"/>
    <n v="19.852941176470587"/>
  </r>
  <r>
    <s v="PRODUCTBRC"/>
    <x v="11"/>
    <n v="32"/>
    <n v="141609"/>
    <s v="CHANNEL F"/>
    <x v="2"/>
    <n v="64"/>
    <n v="128.80000000000001"/>
    <n v="257.60000000000002"/>
    <x v="4"/>
    <n v="96.800000000000011"/>
    <n v="193.60000000000002"/>
    <n v="75.155279503105589"/>
  </r>
  <r>
    <s v="PRODUCTAI"/>
    <x v="4"/>
    <n v="1"/>
    <n v="141610"/>
    <s v="CHANNEL A"/>
    <x v="0"/>
    <n v="1"/>
    <n v="386.4"/>
    <n v="386.4"/>
    <x v="5"/>
    <n v="385.4"/>
    <n v="385.4"/>
    <n v="99.741200828157346"/>
  </r>
  <r>
    <s v="PRODUCTAI"/>
    <x v="4"/>
    <n v="1"/>
    <n v="141610"/>
    <s v="CHANNEL A"/>
    <x v="0"/>
    <n v="1"/>
    <n v="260.54000000000002"/>
    <n v="260.54000000000002"/>
    <x v="5"/>
    <n v="259.54000000000002"/>
    <n v="259.54000000000002"/>
    <n v="99.616181776310739"/>
  </r>
  <r>
    <s v="PRODUCTAI"/>
    <x v="4"/>
    <n v="1"/>
    <n v="141610"/>
    <s v="CHANNEL A"/>
    <x v="0"/>
    <n v="1"/>
    <n v="260.54000000000002"/>
    <n v="260.54000000000002"/>
    <x v="5"/>
    <n v="259.54000000000002"/>
    <n v="259.54000000000002"/>
    <n v="99.616181776310739"/>
  </r>
  <r>
    <s v="PRODUCTAHC"/>
    <x v="17"/>
    <n v="50"/>
    <n v="141610"/>
    <s v="CHANNEL A"/>
    <x v="0"/>
    <n v="50"/>
    <n v="165.6"/>
    <n v="165.6"/>
    <x v="5"/>
    <n v="115.6"/>
    <n v="115.6"/>
    <n v="69.806763285024147"/>
  </r>
  <r>
    <s v="PRODUCTAHC"/>
    <x v="17"/>
    <n v="50"/>
    <n v="141610"/>
    <s v="CHANNEL A"/>
    <x v="0"/>
    <n v="50"/>
    <n v="165.6"/>
    <n v="165.6"/>
    <x v="5"/>
    <n v="115.6"/>
    <n v="115.6"/>
    <n v="69.806763285024147"/>
  </r>
  <r>
    <s v="PRODUCTAHC"/>
    <x v="17"/>
    <n v="50"/>
    <n v="141610"/>
    <s v="CHANNEL A"/>
    <x v="0"/>
    <n v="50"/>
    <n v="165.6"/>
    <n v="165.6"/>
    <x v="5"/>
    <n v="115.6"/>
    <n v="115.6"/>
    <n v="69.806763285024147"/>
  </r>
  <r>
    <s v="PRODUCTAHC"/>
    <x v="17"/>
    <n v="50"/>
    <n v="141610"/>
    <s v="CHANNEL A"/>
    <x v="0"/>
    <n v="50"/>
    <n v="165.6"/>
    <n v="165.6"/>
    <x v="5"/>
    <n v="115.6"/>
    <n v="115.6"/>
    <n v="69.806763285024147"/>
  </r>
  <r>
    <s v="PRODUCTAI"/>
    <x v="4"/>
    <n v="1"/>
    <n v="141610"/>
    <s v="CHANNEL A"/>
    <x v="0"/>
    <n v="1"/>
    <n v="260.54000000000002"/>
    <n v="260.54000000000002"/>
    <x v="5"/>
    <n v="259.54000000000002"/>
    <n v="259.54000000000002"/>
    <n v="99.616181776310739"/>
  </r>
  <r>
    <s v="PRODUCTAY"/>
    <x v="17"/>
    <n v="70"/>
    <n v="141611"/>
    <s v="CHANNEL W"/>
    <x v="3"/>
    <n v="210"/>
    <n v="267.75"/>
    <n v="803.25"/>
    <x v="0"/>
    <n v="197.75"/>
    <n v="593.25"/>
    <n v="73.856209150326805"/>
  </r>
  <r>
    <s v="PRODUCTAJ"/>
    <x v="13"/>
    <n v="93"/>
    <n v="141612"/>
    <s v="CHANNEL A"/>
    <x v="0"/>
    <n v="93"/>
    <n v="305.44"/>
    <n v="305.44"/>
    <x v="1"/>
    <n v="212.44"/>
    <n v="212.44"/>
    <n v="69.552121529596647"/>
  </r>
  <r>
    <s v="PRODUCTBS"/>
    <x v="13"/>
    <n v="125"/>
    <n v="141613"/>
    <s v="CHANNEL A"/>
    <x v="0"/>
    <n v="125"/>
    <n v="414"/>
    <n v="414"/>
    <x v="1"/>
    <n v="289"/>
    <n v="289"/>
    <n v="69.806763285024147"/>
  </r>
  <r>
    <s v="PRODUCTBSC"/>
    <x v="13"/>
    <n v="116"/>
    <n v="141614"/>
    <s v="CHANNEL F"/>
    <x v="0"/>
    <n v="116"/>
    <n v="409.95"/>
    <n v="409.95"/>
    <x v="1"/>
    <n v="293.95"/>
    <n v="293.95"/>
    <n v="71.703866325161599"/>
  </r>
  <r>
    <s v="PRODUCTBU"/>
    <x v="3"/>
    <n v="76"/>
    <n v="141615"/>
    <s v="CHANNEL F"/>
    <x v="0"/>
    <n v="76"/>
    <n v="283.36"/>
    <n v="283.36"/>
    <x v="4"/>
    <n v="207.36"/>
    <n v="207.36"/>
    <n v="73.178994918125355"/>
  </r>
  <r>
    <s v="PRODUCTBUC"/>
    <x v="22"/>
    <n v="159"/>
    <n v="141615"/>
    <s v="CHANNEL F"/>
    <x v="0"/>
    <n v="159"/>
    <n v="349.6"/>
    <n v="349.6"/>
    <x v="2"/>
    <n v="190.60000000000002"/>
    <n v="190.60000000000002"/>
    <n v="54.519450800915337"/>
  </r>
  <r>
    <s v="PRODUCTBV"/>
    <x v="2"/>
    <n v="189"/>
    <n v="141616"/>
    <s v="CHANNEL A"/>
    <x v="0"/>
    <n v="189"/>
    <n v="629.28"/>
    <n v="629.28"/>
    <x v="1"/>
    <n v="440.28"/>
    <n v="440.28"/>
    <n v="69.96567505720823"/>
  </r>
  <r>
    <s v="PRODUCTAVC"/>
    <x v="17"/>
    <n v="60"/>
    <n v="141617"/>
    <s v="CHANNEL W"/>
    <x v="0"/>
    <n v="60"/>
    <n v="233.75"/>
    <n v="233.75"/>
    <x v="0"/>
    <n v="173.75"/>
    <n v="173.75"/>
    <n v="74.331550802139034"/>
  </r>
  <r>
    <s v="PRODUCTBVC"/>
    <x v="21"/>
    <n v="1087"/>
    <n v="141618"/>
    <s v="CHANNEL F"/>
    <x v="0"/>
    <n v="1087"/>
    <n v="3367.2"/>
    <n v="3367.2"/>
    <x v="5"/>
    <n v="2280.1999999999998"/>
    <n v="2280.1999999999998"/>
    <n v="67.717985269660247"/>
  </r>
  <r>
    <s v="PRODUCTBW"/>
    <x v="2"/>
    <n v="338"/>
    <n v="141618"/>
    <s v="CHANNEL F"/>
    <x v="0"/>
    <n v="338"/>
    <n v="1196"/>
    <n v="1196"/>
    <x v="5"/>
    <n v="858"/>
    <n v="858"/>
    <n v="71.739130434782609"/>
  </r>
  <r>
    <s v="PRODUCTBWC"/>
    <x v="11"/>
    <n v="49"/>
    <n v="141618"/>
    <s v="CHANNEL F"/>
    <x v="6"/>
    <n v="392"/>
    <n v="165.6"/>
    <n v="1324.8"/>
    <x v="5"/>
    <n v="116.6"/>
    <n v="932.8"/>
    <n v="70.410628019323667"/>
  </r>
  <r>
    <s v="PRODUCTBRC"/>
    <x v="11"/>
    <n v="32"/>
    <n v="141619"/>
    <s v="CHANNEL Z"/>
    <x v="0"/>
    <n v="32"/>
    <n v="157.5"/>
    <n v="157.5"/>
    <x v="6"/>
    <n v="125.5"/>
    <n v="125.5"/>
    <n v="79.682539682539684"/>
  </r>
  <r>
    <s v="PRODUCTBX"/>
    <x v="17"/>
    <n v="42"/>
    <n v="141620"/>
    <s v="CHANNEL W"/>
    <x v="2"/>
    <n v="84"/>
    <n v="100.46"/>
    <n v="200.92"/>
    <x v="0"/>
    <n v="58.459999999999994"/>
    <n v="116.91999999999999"/>
    <n v="58.192315349392786"/>
  </r>
  <r>
    <s v="PRODUCTBXC"/>
    <x v="1"/>
    <n v="101"/>
    <n v="141621"/>
    <s v="CHANNEL F"/>
    <x v="0"/>
    <n v="101"/>
    <n v="356.96"/>
    <n v="356.96"/>
    <x v="4"/>
    <n v="255.95999999999998"/>
    <n v="255.95999999999998"/>
    <n v="71.705513222770051"/>
  </r>
  <r>
    <s v="PRODUCTBDD"/>
    <x v="13"/>
    <n v="159"/>
    <n v="141622"/>
    <s v="CHANNEL A"/>
    <x v="0"/>
    <n v="159"/>
    <n v="526.24"/>
    <n v="526.24"/>
    <x v="1"/>
    <n v="367.24"/>
    <n v="367.24"/>
    <n v="69.785649133475232"/>
  </r>
  <r>
    <s v="PRODUCTBY"/>
    <x v="2"/>
    <n v="298"/>
    <n v="141623"/>
    <s v="CHANNEL A"/>
    <x v="0"/>
    <n v="298"/>
    <n v="989.92"/>
    <n v="989.92"/>
    <x v="5"/>
    <n v="691.92"/>
    <n v="691.92"/>
    <n v="69.896557297559397"/>
  </r>
  <r>
    <s v="PRODUCTBYC"/>
    <x v="5"/>
    <n v="345"/>
    <n v="141624"/>
    <s v="CHANNEL F"/>
    <x v="0"/>
    <n v="345"/>
    <n v="938.4"/>
    <n v="938.4"/>
    <x v="5"/>
    <n v="593.4"/>
    <n v="593.4"/>
    <n v="63.235294117647058"/>
  </r>
  <r>
    <s v="PRODUCTCT"/>
    <x v="27"/>
    <n v="329"/>
    <n v="141624"/>
    <s v="CHANNEL F"/>
    <x v="0"/>
    <n v="329"/>
    <n v="727.9"/>
    <n v="727.9"/>
    <x v="5"/>
    <n v="398.9"/>
    <n v="398.9"/>
    <n v="54.801483720291245"/>
  </r>
  <r>
    <s v="PRODUCTBZ"/>
    <x v="5"/>
    <n v="298"/>
    <n v="141625"/>
    <s v="CHANNEL F"/>
    <x v="0"/>
    <n v="298"/>
    <n v="877.31"/>
    <n v="877.31"/>
    <x v="5"/>
    <n v="579.30999999999995"/>
    <n v="579.30999999999995"/>
    <n v="66.032531260329876"/>
  </r>
  <r>
    <s v="PRODUCTAHC"/>
    <x v="17"/>
    <n v="50"/>
    <n v="141626"/>
    <s v="CHANNEL W"/>
    <x v="3"/>
    <n v="150"/>
    <n v="191.25"/>
    <n v="573.75"/>
    <x v="0"/>
    <n v="141.25"/>
    <n v="423.75"/>
    <n v="73.856209150326805"/>
  </r>
  <r>
    <s v="PRODUCTBZC"/>
    <x v="22"/>
    <n v="159.25"/>
    <n v="141627"/>
    <s v="CHANNEL F"/>
    <x v="0"/>
    <n v="159.25"/>
    <n v="293.66000000000003"/>
    <n v="293.66000000000003"/>
    <x v="2"/>
    <n v="134.41000000000003"/>
    <n v="134.41000000000003"/>
    <n v="45.77061908329361"/>
  </r>
  <r>
    <s v="PRODUCTBCC"/>
    <x v="18"/>
    <n v="323"/>
    <n v="141628"/>
    <s v="CHANNEL F"/>
    <x v="0"/>
    <n v="323"/>
    <n v="982.56"/>
    <n v="982.56"/>
    <x v="5"/>
    <n v="659.56"/>
    <n v="659.56"/>
    <n v="67.126689464256643"/>
  </r>
  <r>
    <s v="PRODUCTAL"/>
    <x v="4"/>
    <n v="50"/>
    <n v="141628"/>
    <s v="CHANNEL F"/>
    <x v="0"/>
    <n v="50"/>
    <n v="120"/>
    <n v="120"/>
    <x v="5"/>
    <n v="70"/>
    <n v="70"/>
    <n v="58.333333333333336"/>
  </r>
  <r>
    <s v="PRODUCTC"/>
    <x v="21"/>
    <n v="591"/>
    <n v="141629"/>
    <s v="CHANNEL A"/>
    <x v="0"/>
    <n v="591"/>
    <n v="1740.64"/>
    <n v="1740.64"/>
    <x v="5"/>
    <n v="1149.6400000000001"/>
    <n v="1149.6400000000001"/>
    <n v="66.046971228973248"/>
  </r>
  <r>
    <s v="PRODUCTC"/>
    <x v="21"/>
    <n v="591"/>
    <n v="141629"/>
    <s v="CHANNEL A"/>
    <x v="0"/>
    <n v="591"/>
    <n v="1740.64"/>
    <n v="1740.64"/>
    <x v="5"/>
    <n v="1149.6400000000001"/>
    <n v="1149.6400000000001"/>
    <n v="66.046971228973248"/>
  </r>
  <r>
    <s v="PRODUCTCA"/>
    <x v="21"/>
    <n v="341"/>
    <n v="141629"/>
    <s v="CHANNEL A"/>
    <x v="0"/>
    <n v="341"/>
    <n v="1004.64"/>
    <n v="1004.64"/>
    <x v="5"/>
    <n v="663.64"/>
    <n v="663.64"/>
    <n v="66.057493231406269"/>
  </r>
  <r>
    <s v="PRODUCTBVC"/>
    <x v="21"/>
    <n v="1087"/>
    <n v="141630"/>
    <s v="CHANNEL F"/>
    <x v="0"/>
    <n v="1087"/>
    <n v="3367.2"/>
    <n v="3367.2"/>
    <x v="5"/>
    <n v="2280.1999999999998"/>
    <n v="2280.1999999999998"/>
    <n v="67.717985269660247"/>
  </r>
  <r>
    <s v="PRODUCTCAC"/>
    <x v="5"/>
    <n v="161"/>
    <n v="141630"/>
    <s v="CHANNEL F"/>
    <x v="2"/>
    <n v="322"/>
    <n v="533.6"/>
    <n v="1067.2"/>
    <x v="5"/>
    <n v="372.6"/>
    <n v="745.2"/>
    <n v="69.827586206896555"/>
  </r>
  <r>
    <s v="PRODUCTCRC"/>
    <x v="27"/>
    <n v="385"/>
    <n v="141630"/>
    <s v="CHANNEL F"/>
    <x v="0"/>
    <n v="385"/>
    <n v="853.24"/>
    <n v="853.24"/>
    <x v="5"/>
    <n v="468.24"/>
    <n v="468.24"/>
    <n v="54.877877267826172"/>
  </r>
  <r>
    <s v="PRODUCTCS"/>
    <x v="27"/>
    <n v="1915"/>
    <n v="141630"/>
    <s v="CHANNEL F"/>
    <x v="0"/>
    <n v="1915"/>
    <n v="4231.26"/>
    <n v="4231.26"/>
    <x v="5"/>
    <n v="2316.2600000000002"/>
    <n v="2316.2600000000002"/>
    <n v="54.741613609184967"/>
  </r>
  <r>
    <s v="PRODUCTCB"/>
    <x v="2"/>
    <n v="274"/>
    <n v="141631"/>
    <s v="CHANNEL F"/>
    <x v="0"/>
    <n v="274"/>
    <n v="982.56"/>
    <n v="982.56"/>
    <x v="5"/>
    <n v="708.56"/>
    <n v="708.56"/>
    <n v="72.113662269988595"/>
  </r>
  <r>
    <s v="PRODUCTBTC"/>
    <x v="5"/>
    <n v="72.150000000000006"/>
    <n v="141632"/>
    <s v="CHANNEL A"/>
    <x v="2"/>
    <n v="144.30000000000001"/>
    <n v="239.2"/>
    <n v="478.4"/>
    <x v="1"/>
    <n v="167.04999999999998"/>
    <n v="334.09999999999997"/>
    <n v="69.836956521739125"/>
  </r>
  <r>
    <s v="PRODUCTCBC"/>
    <x v="11"/>
    <n v="21.5"/>
    <n v="141633"/>
    <s v="CHANNEL F"/>
    <x v="6"/>
    <n v="172"/>
    <n v="93.5"/>
    <n v="748"/>
    <x v="0"/>
    <n v="72"/>
    <n v="576"/>
    <n v="77.005347593582883"/>
  </r>
  <r>
    <s v="PRODUCTCC"/>
    <x v="10"/>
    <n v="259"/>
    <n v="141634"/>
    <s v="CHANNEL F"/>
    <x v="0"/>
    <n v="259"/>
    <n v="864.8"/>
    <n v="864.8"/>
    <x v="5"/>
    <n v="605.79999999999995"/>
    <n v="605.79999999999995"/>
    <n v="70.05087881591119"/>
  </r>
  <r>
    <s v="PRODUCTAL"/>
    <x v="4"/>
    <n v="50"/>
    <n v="141634"/>
    <s v="CHANNEL F"/>
    <x v="0"/>
    <n v="50"/>
    <n v="120"/>
    <n v="120"/>
    <x v="5"/>
    <n v="70"/>
    <n v="70"/>
    <n v="58.333333333333336"/>
  </r>
  <r>
    <s v="PRODUCTCC"/>
    <x v="10"/>
    <n v="259"/>
    <n v="141635"/>
    <s v="CHANNEL W"/>
    <x v="0"/>
    <n v="259"/>
    <n v="594.15"/>
    <n v="594.15"/>
    <x v="0"/>
    <n v="335.15"/>
    <n v="335.15"/>
    <n v="56.408314398720862"/>
  </r>
  <r>
    <s v="PRODUCTEY"/>
    <x v="11"/>
    <n v="19.25"/>
    <n v="141636"/>
    <s v="CHANNEL E"/>
    <x v="3"/>
    <n v="57.75"/>
    <n v="106"/>
    <n v="318"/>
    <x v="0"/>
    <n v="86.75"/>
    <n v="260.25"/>
    <n v="81.839622641509436"/>
  </r>
  <r>
    <s v="PRODUCTCC"/>
    <x v="10"/>
    <n v="259"/>
    <n v="141637"/>
    <s v="CHANNEL W"/>
    <x v="0"/>
    <n v="259"/>
    <n v="998.75"/>
    <n v="998.75"/>
    <x v="0"/>
    <n v="739.75"/>
    <n v="739.75"/>
    <n v="74.067584480600743"/>
  </r>
  <r>
    <s v="PRODUCTAYC"/>
    <x v="10"/>
    <n v="208"/>
    <n v="141637"/>
    <s v="CHANNEL W"/>
    <x v="0"/>
    <n v="208"/>
    <n v="794.75"/>
    <n v="794.75"/>
    <x v="0"/>
    <n v="586.75"/>
    <n v="586.75"/>
    <n v="73.828247876690781"/>
  </r>
  <r>
    <s v="PRODUCTCCC"/>
    <x v="17"/>
    <n v="49"/>
    <n v="141638"/>
    <s v="CHANNEL Z"/>
    <x v="0"/>
    <n v="49"/>
    <n v="202.5"/>
    <n v="202.5"/>
    <x v="8"/>
    <n v="153.5"/>
    <n v="153.5"/>
    <n v="75.802469135802468"/>
  </r>
  <r>
    <s v="PRODUCTAJ"/>
    <x v="13"/>
    <n v="93"/>
    <n v="141639"/>
    <s v="CHANNEL A"/>
    <x v="0"/>
    <n v="93"/>
    <n v="291"/>
    <n v="291"/>
    <x v="2"/>
    <n v="198"/>
    <n v="198"/>
    <n v="68.041237113402062"/>
  </r>
  <r>
    <s v="PRODUCTCD"/>
    <x v="0"/>
    <n v="873"/>
    <n v="141640"/>
    <s v="CHANNEL W"/>
    <x v="0"/>
    <n v="873"/>
    <n v="3568.5"/>
    <n v="3568.5"/>
    <x v="3"/>
    <n v="2695.5"/>
    <n v="2695.5"/>
    <n v="75.535939470365705"/>
  </r>
  <r>
    <s v="PRODUCTCD"/>
    <x v="0"/>
    <n v="873"/>
    <n v="141640"/>
    <s v="CHANNEL W"/>
    <x v="0"/>
    <n v="873"/>
    <n v="1588.5"/>
    <n v="1588.5"/>
    <x v="3"/>
    <n v="715.5"/>
    <n v="715.5"/>
    <n v="45.042492917847028"/>
  </r>
  <r>
    <s v="PRODUCTAEC"/>
    <x v="0"/>
    <n v="144"/>
    <n v="141641"/>
    <s v="CHANNEL W"/>
    <x v="0"/>
    <n v="144"/>
    <n v="641.75"/>
    <n v="641.75"/>
    <x v="3"/>
    <n v="497.75"/>
    <n v="497.75"/>
    <n v="77.561355668095061"/>
  </r>
  <r>
    <s v="PRODUCTCDC"/>
    <x v="26"/>
    <n v="218"/>
    <n v="141642"/>
    <s v="CHANNEL A"/>
    <x v="0"/>
    <n v="218"/>
    <n v="724.96"/>
    <n v="724.96"/>
    <x v="5"/>
    <n v="506.96000000000004"/>
    <n v="506.96000000000004"/>
    <n v="69.929375413815933"/>
  </r>
  <r>
    <s v="PRODUCTCE"/>
    <x v="4"/>
    <n v="0"/>
    <n v="141643"/>
    <s v="CHANNEL W"/>
    <x v="0"/>
    <n v="0"/>
    <n v="2545.75"/>
    <n v="2545.75"/>
    <x v="3"/>
    <n v="2545.75"/>
    <n v="2545.75"/>
    <n v="100"/>
  </r>
  <r>
    <s v="PRODUCTCEC"/>
    <x v="21"/>
    <n v="299"/>
    <n v="141644"/>
    <s v="CHANNEL F"/>
    <x v="0"/>
    <n v="299"/>
    <n v="1181.28"/>
    <n v="1181.28"/>
    <x v="5"/>
    <n v="882.28"/>
    <n v="882.28"/>
    <n v="74.688473520249218"/>
  </r>
  <r>
    <s v="PRODUCTAL"/>
    <x v="4"/>
    <n v="50"/>
    <n v="141644"/>
    <s v="CHANNEL F"/>
    <x v="0"/>
    <n v="50"/>
    <n v="120"/>
    <n v="120"/>
    <x v="5"/>
    <n v="70"/>
    <n v="70"/>
    <n v="58.333333333333336"/>
  </r>
  <r>
    <s v="PRODUCTCSC"/>
    <x v="27"/>
    <n v="289"/>
    <n v="141644"/>
    <s v="CHANNEL F"/>
    <x v="0"/>
    <n v="289"/>
    <n v="639.58000000000004"/>
    <n v="639.58000000000004"/>
    <x v="5"/>
    <n v="350.58000000000004"/>
    <n v="350.58000000000004"/>
    <n v="54.814096750992846"/>
  </r>
  <r>
    <s v="PRODUCTAI"/>
    <x v="4"/>
    <n v="1"/>
    <n v="141644"/>
    <s v="CHANNEL F"/>
    <x v="0"/>
    <n v="1"/>
    <n v="59.62"/>
    <n v="59.62"/>
    <x v="2"/>
    <n v="58.62"/>
    <n v="58.62"/>
    <n v="98.322710499832269"/>
  </r>
  <r>
    <s v="PRODUCTCFC"/>
    <x v="14"/>
    <n v="32"/>
    <n v="141645"/>
    <s v="CHANNEL F"/>
    <x v="2"/>
    <n v="64"/>
    <n v="55.2"/>
    <n v="110.4"/>
    <x v="4"/>
    <n v="23.200000000000003"/>
    <n v="46.400000000000006"/>
    <n v="42.028985507246382"/>
  </r>
  <r>
    <s v="PRODUCTCF"/>
    <x v="14"/>
    <n v="32"/>
    <n v="141645"/>
    <s v="CHANNEL F"/>
    <x v="2"/>
    <n v="64"/>
    <n v="55.2"/>
    <n v="110.4"/>
    <x v="2"/>
    <n v="23.200000000000003"/>
    <n v="46.400000000000006"/>
    <n v="42.028985507246382"/>
  </r>
  <r>
    <s v="PRODUCTCG"/>
    <x v="5"/>
    <n v="99"/>
    <n v="141646"/>
    <s v="CHANNEL W"/>
    <x v="0"/>
    <n v="99"/>
    <n v="356"/>
    <n v="356"/>
    <x v="0"/>
    <n v="257"/>
    <n v="257"/>
    <n v="72.19101123595506"/>
  </r>
  <r>
    <s v="PRODUCTCGC"/>
    <x v="26"/>
    <n v="124"/>
    <n v="141647"/>
    <s v="CHANNEL W"/>
    <x v="0"/>
    <n v="124"/>
    <n v="616.5"/>
    <n v="616.5"/>
    <x v="3"/>
    <n v="492.5"/>
    <n v="492.5"/>
    <n v="79.886455798864546"/>
  </r>
  <r>
    <s v="PRODUCTCEC"/>
    <x v="21"/>
    <n v="299"/>
    <n v="141648"/>
    <s v="CHANNEL A"/>
    <x v="0"/>
    <n v="299"/>
    <n v="1284"/>
    <n v="1284"/>
    <x v="1"/>
    <n v="985"/>
    <n v="985"/>
    <n v="76.713395638629279"/>
  </r>
  <r>
    <s v="PRODUCTCH"/>
    <x v="24"/>
    <n v="424"/>
    <n v="141649"/>
    <s v="CHANNEL F"/>
    <x v="0"/>
    <n v="424"/>
    <n v="783.84"/>
    <n v="783.84"/>
    <x v="4"/>
    <n v="359.84000000000003"/>
    <n v="359.84000000000003"/>
    <n v="45.907328026127786"/>
  </r>
  <r>
    <s v="PRODUCTCHC"/>
    <x v="28"/>
    <n v="35.5"/>
    <n v="141650"/>
    <s v="CHANNEL W"/>
    <x v="0"/>
    <n v="35.5"/>
    <n v="75.650000000000006"/>
    <n v="75.650000000000006"/>
    <x v="0"/>
    <n v="40.150000000000006"/>
    <n v="40.150000000000006"/>
    <n v="53.073364177131531"/>
  </r>
  <r>
    <s v="PRODUCTCI"/>
    <x v="26"/>
    <n v="190"/>
    <n v="141651"/>
    <s v="CHANNEL W"/>
    <x v="0"/>
    <n v="190"/>
    <n v="1408.5"/>
    <n v="1408.5"/>
    <x v="0"/>
    <n v="1218.5"/>
    <n v="1218.5"/>
    <n v="86.510472133475318"/>
  </r>
  <r>
    <s v="PRODUCTCIC"/>
    <x v="21"/>
    <n v="1211"/>
    <n v="141652"/>
    <s v="CHANNEL A"/>
    <x v="0"/>
    <n v="1211"/>
    <n v="0"/>
    <n v="0"/>
    <x v="5"/>
    <n v="-1211"/>
    <n v="-1211"/>
    <e v="#DIV/0!"/>
  </r>
  <r>
    <s v="PRODUCTBHD"/>
    <x v="0"/>
    <n v="267"/>
    <n v="141653"/>
    <s v="CHANNEL F"/>
    <x v="0"/>
    <n v="267"/>
    <n v="1041.44"/>
    <n v="1041.44"/>
    <x v="5"/>
    <n v="774.44"/>
    <n v="774.44"/>
    <n v="74.362421262866789"/>
  </r>
  <r>
    <s v="PRODUCTAZC"/>
    <x v="17"/>
    <n v="41"/>
    <n v="141654"/>
    <s v="CHANNEL Z"/>
    <x v="0"/>
    <n v="41"/>
    <n v="166.5"/>
    <n v="166.5"/>
    <x v="6"/>
    <n v="125.5"/>
    <n v="125.5"/>
    <n v="75.37537537537537"/>
  </r>
  <r>
    <s v="PRODUCTCJ"/>
    <x v="21"/>
    <n v="329"/>
    <n v="141655"/>
    <s v="CHANNEL F"/>
    <x v="0"/>
    <n v="329"/>
    <n v="1090.01"/>
    <n v="1090.01"/>
    <x v="5"/>
    <n v="761.01"/>
    <n v="761.01"/>
    <n v="69.816790671645208"/>
  </r>
  <r>
    <s v="PRODUCTCJC"/>
    <x v="11"/>
    <n v="34.78"/>
    <n v="141656"/>
    <s v="CHANNEL A"/>
    <x v="0"/>
    <n v="34.78"/>
    <n v="46.5"/>
    <n v="46.5"/>
    <x v="2"/>
    <n v="11.719999999999999"/>
    <n v="11.719999999999999"/>
    <n v="25.204301075268816"/>
  </r>
  <r>
    <s v="PRODUCTBG"/>
    <x v="13"/>
    <n v="110"/>
    <n v="141657"/>
    <s v="CHANNEL W"/>
    <x v="0"/>
    <n v="110"/>
    <n v="420.75"/>
    <n v="420.75"/>
    <x v="0"/>
    <n v="310.75"/>
    <n v="310.75"/>
    <n v="73.856209150326805"/>
  </r>
  <r>
    <s v="PRODUCTCK"/>
    <x v="22"/>
    <n v="8.25"/>
    <n v="141658"/>
    <s v="CHANNEL A"/>
    <x v="0"/>
    <n v="8.25"/>
    <n v="14.72"/>
    <n v="14.72"/>
    <x v="2"/>
    <n v="6.4700000000000006"/>
    <n v="6.4700000000000006"/>
    <n v="43.953804347826093"/>
  </r>
  <r>
    <s v="PRODUCTCK"/>
    <x v="22"/>
    <n v="8.25"/>
    <n v="141658"/>
    <s v="CHANNEL A"/>
    <x v="0"/>
    <n v="8.25"/>
    <n v="14.72"/>
    <n v="14.72"/>
    <x v="2"/>
    <n v="6.4700000000000006"/>
    <n v="6.4700000000000006"/>
    <n v="43.953804347826093"/>
  </r>
  <r>
    <s v="PRODUCTCK"/>
    <x v="22"/>
    <n v="8.25"/>
    <n v="141658"/>
    <s v="CHANNEL A"/>
    <x v="0"/>
    <n v="8.25"/>
    <n v="14.72"/>
    <n v="14.72"/>
    <x v="2"/>
    <n v="6.4700000000000006"/>
    <n v="6.4700000000000006"/>
    <n v="43.953804347826093"/>
  </r>
  <r>
    <s v="PRODUCTCK"/>
    <x v="22"/>
    <n v="8.25"/>
    <n v="141658"/>
    <s v="CHANNEL A"/>
    <x v="0"/>
    <n v="8.25"/>
    <n v="14.72"/>
    <n v="14.72"/>
    <x v="2"/>
    <n v="6.4700000000000006"/>
    <n v="6.4700000000000006"/>
    <n v="43.953804347826093"/>
  </r>
  <r>
    <s v="PRODUCTCKC"/>
    <x v="14"/>
    <n v="26"/>
    <n v="141658"/>
    <s v="CHANNEL A"/>
    <x v="0"/>
    <n v="26"/>
    <n v="40.479999999999997"/>
    <n v="40.479999999999997"/>
    <x v="2"/>
    <n v="14.479999999999997"/>
    <n v="14.479999999999997"/>
    <n v="35.770750988142282"/>
  </r>
  <r>
    <s v="PRODUCTCL"/>
    <x v="10"/>
    <n v="620"/>
    <n v="141659"/>
    <s v="CHANNEL F"/>
    <x v="0"/>
    <n v="620"/>
    <n v="2057.12"/>
    <n v="2057.12"/>
    <x v="5"/>
    <n v="1437.12"/>
    <n v="1437.12"/>
    <n v="69.860776230847009"/>
  </r>
  <r>
    <s v="PRODUCTBBD"/>
    <x v="18"/>
    <n v="323"/>
    <n v="141660"/>
    <s v="CHANNEL F"/>
    <x v="0"/>
    <n v="323"/>
    <n v="982.56"/>
    <n v="982.56"/>
    <x v="5"/>
    <n v="659.56"/>
    <n v="659.56"/>
    <n v="67.126689464256643"/>
  </r>
  <r>
    <s v="PRODUCTCLC"/>
    <x v="1"/>
    <n v="36"/>
    <n v="141661"/>
    <s v="CHANNEL F"/>
    <x v="0"/>
    <n v="36"/>
    <n v="121.44"/>
    <n v="121.44"/>
    <x v="2"/>
    <n v="85.44"/>
    <n v="85.44"/>
    <n v="70.355731225296452"/>
  </r>
  <r>
    <s v="PRODUCTCM"/>
    <x v="13"/>
    <n v="325"/>
    <n v="141662"/>
    <s v="CHANNEL E"/>
    <x v="0"/>
    <n v="325"/>
    <n v="390"/>
    <n v="390"/>
    <x v="0"/>
    <n v="65"/>
    <n v="65"/>
    <n v="16.666666666666664"/>
  </r>
  <r>
    <s v="PRODUCTCMC"/>
    <x v="1"/>
    <n v="125"/>
    <n v="141662"/>
    <s v="CHANNEL E"/>
    <x v="0"/>
    <n v="125"/>
    <n v="163"/>
    <n v="163"/>
    <x v="0"/>
    <n v="38"/>
    <n v="38"/>
    <n v="23.312883435582819"/>
  </r>
  <r>
    <s v="PRODUCTBTC"/>
    <x v="5"/>
    <n v="72.150000000000006"/>
    <n v="141663"/>
    <s v="CHANNEL A"/>
    <x v="0"/>
    <n v="72.150000000000006"/>
    <n v="239.2"/>
    <n v="239.2"/>
    <x v="1"/>
    <n v="167.04999999999998"/>
    <n v="167.04999999999998"/>
    <n v="69.836956521739125"/>
  </r>
  <r>
    <s v="PRODUCTBTC"/>
    <x v="5"/>
    <n v="72.150000000000006"/>
    <n v="141663"/>
    <s v="CHANNEL A"/>
    <x v="0"/>
    <n v="72.150000000000006"/>
    <n v="239.2"/>
    <n v="239.2"/>
    <x v="1"/>
    <n v="167.04999999999998"/>
    <n v="167.04999999999998"/>
    <n v="69.836956521739125"/>
  </r>
  <r>
    <s v="PRODUCTAY"/>
    <x v="17"/>
    <n v="70"/>
    <n v="141664"/>
    <s v="CHANNEL W"/>
    <x v="2"/>
    <n v="140"/>
    <n v="267.75"/>
    <n v="535.5"/>
    <x v="0"/>
    <n v="197.75"/>
    <n v="395.5"/>
    <n v="73.856209150326805"/>
  </r>
  <r>
    <s v="PRODUCTBS"/>
    <x v="13"/>
    <n v="125"/>
    <n v="141665"/>
    <s v="CHANNEL W"/>
    <x v="0"/>
    <n v="125"/>
    <n v="531.25"/>
    <n v="531.25"/>
    <x v="0"/>
    <n v="406.25"/>
    <n v="406.25"/>
    <n v="76.470588235294116"/>
  </r>
  <r>
    <s v="PRODUCTABD"/>
    <x v="6"/>
    <n v="121"/>
    <n v="141666"/>
    <s v="CHANNEL W"/>
    <x v="0"/>
    <n v="121"/>
    <n v="514.25"/>
    <n v="514.25"/>
    <x v="1"/>
    <n v="393.25"/>
    <n v="393.25"/>
    <n v="76.470588235294116"/>
  </r>
  <r>
    <s v="PRODUCTBN"/>
    <x v="0"/>
    <n v="267"/>
    <n v="141667"/>
    <s v="CHANNEL W"/>
    <x v="0"/>
    <n v="267"/>
    <n v="1273.5"/>
    <n v="1273.5"/>
    <x v="0"/>
    <n v="1006.5"/>
    <n v="1006.5"/>
    <n v="79.034157832744398"/>
  </r>
  <r>
    <s v="PRODUCTCGC"/>
    <x v="26"/>
    <n v="124"/>
    <n v="141667"/>
    <s v="CHANNEL W"/>
    <x v="0"/>
    <n v="124"/>
    <n v="616.5"/>
    <n v="616.5"/>
    <x v="0"/>
    <n v="492.5"/>
    <n v="492.5"/>
    <n v="79.886455798864546"/>
  </r>
  <r>
    <s v="PRODUCTAHC"/>
    <x v="17"/>
    <n v="50"/>
    <n v="141668"/>
    <s v="CHANNEL W"/>
    <x v="0"/>
    <n v="50"/>
    <n v="191.25"/>
    <n v="191.25"/>
    <x v="0"/>
    <n v="141.25"/>
    <n v="141.25"/>
    <n v="73.856209150326805"/>
  </r>
  <r>
    <s v="PRODUCTCNC"/>
    <x v="20"/>
    <n v="181"/>
    <n v="141669"/>
    <s v="CHANNEL A"/>
    <x v="0"/>
    <n v="181"/>
    <n v="439.39"/>
    <n v="439.39"/>
    <x v="1"/>
    <n v="258.39"/>
    <n v="258.39"/>
    <n v="58.806527230933789"/>
  </r>
  <r>
    <s v="PRODUCTCO"/>
    <x v="29"/>
    <n v="65"/>
    <n v="141670"/>
    <s v="CHANNEL F"/>
    <x v="0"/>
    <n v="65"/>
    <n v="261.27999999999997"/>
    <n v="261.27999999999997"/>
    <x v="2"/>
    <n v="196.27999999999997"/>
    <n v="196.27999999999997"/>
    <n v="75.122473974280467"/>
  </r>
  <r>
    <s v="PRODUCTASC"/>
    <x v="17"/>
    <n v="57"/>
    <n v="141671"/>
    <s v="CHANNEL W"/>
    <x v="2"/>
    <n v="114"/>
    <n v="216.75"/>
    <n v="433.5"/>
    <x v="0"/>
    <n v="159.75"/>
    <n v="319.5"/>
    <n v="73.702422145328711"/>
  </r>
  <r>
    <s v="PRODUCTBS"/>
    <x v="13"/>
    <n v="125"/>
    <n v="141672"/>
    <s v="CHANNEL F"/>
    <x v="0"/>
    <n v="125"/>
    <n v="460"/>
    <n v="460"/>
    <x v="5"/>
    <n v="335"/>
    <n v="335"/>
    <n v="72.826086956521735"/>
  </r>
  <r>
    <s v="PRODUCTCOC"/>
    <x v="5"/>
    <n v="75"/>
    <n v="141673"/>
    <s v="CHANNEL A"/>
    <x v="0"/>
    <n v="75"/>
    <n v="246.56"/>
    <n v="246.56"/>
    <x v="1"/>
    <n v="171.56"/>
    <n v="171.56"/>
    <n v="69.581440622972096"/>
  </r>
  <r>
    <s v="PRODUCTCP"/>
    <x v="8"/>
    <n v="176"/>
    <n v="141673"/>
    <s v="CHANNEL A"/>
    <x v="0"/>
    <n v="176"/>
    <n v="651.36"/>
    <n v="651.36"/>
    <x v="1"/>
    <n v="475.36"/>
    <n v="475.36"/>
    <n v="72.97961188897078"/>
  </r>
  <r>
    <s v="PRODUCTCPC"/>
    <x v="1"/>
    <n v="52"/>
    <n v="141674"/>
    <s v="CHANNEL A"/>
    <x v="0"/>
    <n v="52"/>
    <n v="250"/>
    <n v="250"/>
    <x v="1"/>
    <n v="198"/>
    <n v="198"/>
    <n v="79.2"/>
  </r>
  <r>
    <s v="PRODUCTCQ"/>
    <x v="5"/>
    <n v="153"/>
    <n v="141675"/>
    <s v="CHANNEL W"/>
    <x v="0"/>
    <n v="153"/>
    <n v="582.25"/>
    <n v="582.25"/>
    <x v="0"/>
    <n v="429.25"/>
    <n v="429.25"/>
    <n v="73.722627737226276"/>
  </r>
  <r>
    <s v="PRODUCTCC"/>
    <x v="10"/>
    <n v="259"/>
    <n v="141675"/>
    <s v="CHANNEL W"/>
    <x v="0"/>
    <n v="259"/>
    <n v="998.75"/>
    <n v="998.75"/>
    <x v="0"/>
    <n v="739.75"/>
    <n v="739.75"/>
    <n v="74.067584480600743"/>
  </r>
  <r>
    <s v="PRODUCTCQC"/>
    <x v="23"/>
    <n v="82"/>
    <n v="141676"/>
    <s v="CHANNEL W"/>
    <x v="2"/>
    <n v="164"/>
    <n v="352.75"/>
    <n v="705.5"/>
    <x v="0"/>
    <n v="270.75"/>
    <n v="541.5"/>
    <n v="76.754075124025505"/>
  </r>
  <r>
    <s v="PRODUCTCR"/>
    <x v="8"/>
    <n v="98"/>
    <n v="141677"/>
    <s v="CHANNEL F"/>
    <x v="0"/>
    <n v="98"/>
    <n v="364.32"/>
    <n v="364.32"/>
    <x v="4"/>
    <n v="266.32"/>
    <n v="266.32"/>
    <n v="73.10057092665788"/>
  </r>
  <r>
    <s v="PRODUCTBFC"/>
    <x v="17"/>
    <n v="61.5"/>
    <n v="141678"/>
    <s v="CHANNEL W"/>
    <x v="1"/>
    <n v="246"/>
    <n v="220"/>
    <n v="880"/>
    <x v="0"/>
    <n v="158.5"/>
    <n v="634"/>
    <n v="72.045454545454547"/>
  </r>
  <r>
    <s v="PRODUCTAY"/>
    <x v="17"/>
    <n v="70"/>
    <n v="141679"/>
    <s v="CHANNEL W"/>
    <x v="1"/>
    <n v="280"/>
    <n v="267.75"/>
    <n v="1071"/>
    <x v="0"/>
    <n v="197.75"/>
    <n v="791"/>
    <n v="73.856209150326805"/>
  </r>
  <r>
    <s v="PRODUCTCTC"/>
    <x v="2"/>
    <n v="175"/>
    <n v="141680"/>
    <s v="CHANNEL A"/>
    <x v="0"/>
    <n v="175"/>
    <n v="550"/>
    <n v="550"/>
    <x v="1"/>
    <n v="375"/>
    <n v="375"/>
    <n v="68.181818181818173"/>
  </r>
  <r>
    <s v="PRODUCTCU"/>
    <x v="1"/>
    <n v="89"/>
    <n v="141681"/>
    <s v="CHANNEL A"/>
    <x v="0"/>
    <n v="89"/>
    <n v="298.08"/>
    <n v="298.08"/>
    <x v="1"/>
    <n v="209.07999999999998"/>
    <n v="209.07999999999998"/>
    <n v="70.142243692968336"/>
  </r>
  <r>
    <s v="PRODUCTCUC"/>
    <x v="3"/>
    <n v="76"/>
    <n v="141682"/>
    <s v="CHANNEL W"/>
    <x v="0"/>
    <n v="76"/>
    <n v="327.25"/>
    <n v="327.25"/>
    <x v="0"/>
    <n v="251.25"/>
    <n v="251.25"/>
    <n v="76.776165011459128"/>
  </r>
  <r>
    <s v="PRODUCTAY"/>
    <x v="17"/>
    <n v="70"/>
    <n v="141683"/>
    <s v="CHANNEL W"/>
    <x v="1"/>
    <n v="280"/>
    <n v="267.75"/>
    <n v="1071"/>
    <x v="0"/>
    <n v="197.75"/>
    <n v="791"/>
    <n v="73.856209150326805"/>
  </r>
  <r>
    <s v="PRODUCTCV"/>
    <x v="21"/>
    <n v="614"/>
    <n v="141684"/>
    <s v="CHANNEL A"/>
    <x v="0"/>
    <n v="614"/>
    <n v="2035.04"/>
    <n v="2035.04"/>
    <x v="3"/>
    <n v="1421.04"/>
    <n v="1421.04"/>
    <n v="69.828602877584714"/>
  </r>
  <r>
    <s v="PRODUCTCVC"/>
    <x v="13"/>
    <n v="184"/>
    <n v="141684"/>
    <s v="CHANNEL A"/>
    <x v="0"/>
    <n v="184"/>
    <n v="540.96"/>
    <n v="540.96"/>
    <x v="3"/>
    <n v="356.96000000000004"/>
    <n v="356.96000000000004"/>
    <n v="65.986394557823132"/>
  </r>
  <r>
    <s v="PRODUCTCW"/>
    <x v="22"/>
    <n v="47.5"/>
    <n v="141684"/>
    <s v="CHANNEL A"/>
    <x v="2"/>
    <n v="95"/>
    <n v="133.94999999999999"/>
    <n v="267.89999999999998"/>
    <x v="3"/>
    <n v="86.449999999999989"/>
    <n v="172.89999999999998"/>
    <n v="64.539007092198574"/>
  </r>
  <r>
    <s v="PRODUCTCWC"/>
    <x v="14"/>
    <n v="32"/>
    <n v="141684"/>
    <s v="CHANNEL A"/>
    <x v="2"/>
    <n v="64"/>
    <n v="55.2"/>
    <n v="110.4"/>
    <x v="3"/>
    <n v="23.200000000000003"/>
    <n v="46.400000000000006"/>
    <n v="42.028985507246382"/>
  </r>
  <r>
    <s v="PRODUCTCX"/>
    <x v="22"/>
    <n v="68"/>
    <n v="141684"/>
    <s v="CHANNEL A"/>
    <x v="0"/>
    <n v="68"/>
    <n v="128.80000000000001"/>
    <n v="128.80000000000001"/>
    <x v="3"/>
    <n v="60.800000000000011"/>
    <n v="60.800000000000011"/>
    <n v="47.204968944099384"/>
  </r>
  <r>
    <s v="PRODUCTCXC"/>
    <x v="17"/>
    <n v="48"/>
    <n v="141684"/>
    <s v="CHANNEL A"/>
    <x v="3"/>
    <n v="144"/>
    <n v="158.24"/>
    <n v="474.72"/>
    <x v="3"/>
    <n v="110.24000000000001"/>
    <n v="330.72"/>
    <n v="69.666329625884742"/>
  </r>
  <r>
    <s v="PRODUCTABC"/>
    <x v="1"/>
    <n v="45"/>
    <n v="141684"/>
    <s v="CHANNEL A"/>
    <x v="0"/>
    <n v="45"/>
    <n v="108.19"/>
    <n v="108.19"/>
    <x v="3"/>
    <n v="63.19"/>
    <n v="63.19"/>
    <n v="58.406507070893795"/>
  </r>
  <r>
    <s v="PRODUCTCY"/>
    <x v="4"/>
    <n v="199"/>
    <n v="141684"/>
    <s v="CHANNEL A"/>
    <x v="2"/>
    <n v="398"/>
    <n v="680.8"/>
    <n v="1361.6"/>
    <x v="3"/>
    <n v="481.79999999999995"/>
    <n v="963.59999999999991"/>
    <n v="70.769682726204465"/>
  </r>
  <r>
    <s v="PRODUCTCYC"/>
    <x v="4"/>
    <n v="85"/>
    <n v="141684"/>
    <s v="CHANNEL A"/>
    <x v="0"/>
    <n v="85"/>
    <n v="290.72000000000003"/>
    <n v="290.72000000000003"/>
    <x v="3"/>
    <n v="205.72000000000003"/>
    <n v="205.72000000000003"/>
    <n v="70.762245459548708"/>
  </r>
  <r>
    <s v="PRODUCTAL"/>
    <x v="4"/>
    <n v="50"/>
    <n v="141684"/>
    <s v="CHANNEL A"/>
    <x v="0"/>
    <n v="50"/>
    <n v="400"/>
    <n v="400"/>
    <x v="3"/>
    <n v="350"/>
    <n v="350"/>
    <n v="87.5"/>
  </r>
  <r>
    <s v="PRODUCTAN"/>
    <x v="13"/>
    <n v="166"/>
    <n v="141684"/>
    <s v="CHANNEL A"/>
    <x v="0"/>
    <n v="166"/>
    <n v="542.5"/>
    <n v="542.5"/>
    <x v="3"/>
    <n v="376.5"/>
    <n v="376.5"/>
    <n v="69.400921658986164"/>
  </r>
  <r>
    <s v="PRODUCTCZ"/>
    <x v="22"/>
    <n v="0"/>
    <n v="141684"/>
    <s v="CHANNEL A"/>
    <x v="0"/>
    <n v="0"/>
    <n v="83.17"/>
    <n v="83.17"/>
    <x v="3"/>
    <n v="83.17"/>
    <n v="83.17"/>
    <n v="100"/>
  </r>
  <r>
    <s v="PRODUCTCZC"/>
    <x v="14"/>
    <n v="32"/>
    <n v="141684"/>
    <s v="CHANNEL A"/>
    <x v="2"/>
    <n v="64"/>
    <n v="55.2"/>
    <n v="110.4"/>
    <x v="3"/>
    <n v="23.200000000000003"/>
    <n v="46.400000000000006"/>
    <n v="42.028985507246382"/>
  </r>
  <r>
    <s v="PRODUCTEEC"/>
    <x v="24"/>
    <n v="359"/>
    <n v="141685"/>
    <s v="CHANNEL A"/>
    <x v="0"/>
    <n v="359"/>
    <n v="467.36"/>
    <n v="467.36"/>
    <x v="2"/>
    <n v="108.36000000000001"/>
    <n v="108.36000000000001"/>
    <n v="23.185552892844917"/>
  </r>
  <r>
    <s v="PRODUCTBN"/>
    <x v="0"/>
    <n v="267"/>
    <n v="141686"/>
    <s v="CHANNEL W"/>
    <x v="0"/>
    <n v="267"/>
    <n v="1273.5"/>
    <n v="1273.5"/>
    <x v="0"/>
    <n v="1006.5"/>
    <n v="1006.5"/>
    <n v="79.034157832744398"/>
  </r>
  <r>
    <s v="PRODUCTD"/>
    <x v="17"/>
    <n v="54"/>
    <n v="141687"/>
    <s v="CHANNEL A"/>
    <x v="2"/>
    <n v="108"/>
    <n v="180.32"/>
    <n v="360.64"/>
    <x v="1"/>
    <n v="126.32"/>
    <n v="252.64"/>
    <n v="70.053238686779068"/>
  </r>
  <r>
    <s v="PRODUCTDA"/>
    <x v="4"/>
    <n v="0"/>
    <n v="141687"/>
    <s v="CHANNEL A"/>
    <x v="0"/>
    <n v="0"/>
    <n v="450"/>
    <n v="450"/>
    <x v="1"/>
    <n v="450"/>
    <n v="450"/>
    <n v="100"/>
  </r>
  <r>
    <s v="PRODUCTDAC"/>
    <x v="0"/>
    <n v="95"/>
    <n v="141688"/>
    <s v="CHANNEL A"/>
    <x v="0"/>
    <n v="95"/>
    <n v="415.84"/>
    <n v="415.84"/>
    <x v="5"/>
    <n v="320.83999999999997"/>
    <n v="320.83999999999997"/>
    <n v="77.154674874951894"/>
  </r>
  <r>
    <s v="PRODUCTBGC"/>
    <x v="5"/>
    <n v="83"/>
    <n v="141688"/>
    <s v="CHANNEL A"/>
    <x v="0"/>
    <n v="83"/>
    <n v="276"/>
    <n v="276"/>
    <x v="5"/>
    <n v="193"/>
    <n v="193"/>
    <n v="69.927536231884062"/>
  </r>
  <r>
    <s v="PRODUCTBZ"/>
    <x v="5"/>
    <n v="298"/>
    <n v="141689"/>
    <s v="CHANNEL W"/>
    <x v="0"/>
    <n v="298"/>
    <n v="1013.2"/>
    <n v="1013.2"/>
    <x v="1"/>
    <n v="715.2"/>
    <n v="715.2"/>
    <n v="70.588235294117652"/>
  </r>
  <r>
    <s v="PRODUCTDB"/>
    <x v="23"/>
    <n v="85"/>
    <n v="141689"/>
    <s v="CHANNEL W"/>
    <x v="0"/>
    <n v="85"/>
    <n v="361.25"/>
    <n v="361.25"/>
    <x v="1"/>
    <n v="276.25"/>
    <n v="276.25"/>
    <n v="76.470588235294116"/>
  </r>
  <r>
    <s v="PRODUCTCDC"/>
    <x v="26"/>
    <n v="218"/>
    <n v="141690"/>
    <s v="CHANNEL A"/>
    <x v="0"/>
    <n v="218"/>
    <n v="0"/>
    <n v="0"/>
    <x v="1"/>
    <n v="-218"/>
    <n v="-218"/>
    <e v="#DIV/0!"/>
  </r>
  <r>
    <s v="PRODUCTDBC"/>
    <x v="23"/>
    <n v="84"/>
    <n v="141691"/>
    <s v="CHANNEL A"/>
    <x v="0"/>
    <n v="84"/>
    <n v="319"/>
    <n v="319"/>
    <x v="1"/>
    <n v="235"/>
    <n v="235"/>
    <n v="73.667711598746081"/>
  </r>
  <r>
    <s v="PRODUCTDBC"/>
    <x v="23"/>
    <n v="84"/>
    <n v="141691"/>
    <s v="CHANNEL A"/>
    <x v="0"/>
    <n v="84"/>
    <n v="255"/>
    <n v="255"/>
    <x v="1"/>
    <n v="171"/>
    <n v="171"/>
    <n v="67.058823529411754"/>
  </r>
  <r>
    <s v="PRODUCTAGD"/>
    <x v="11"/>
    <n v="35"/>
    <n v="141692"/>
    <s v="CHANNEL W"/>
    <x v="1"/>
    <n v="140"/>
    <n v="148.75"/>
    <n v="595"/>
    <x v="0"/>
    <n v="113.75"/>
    <n v="455"/>
    <n v="76.470588235294116"/>
  </r>
  <r>
    <s v="PRODUCTDC"/>
    <x v="2"/>
    <n v="250"/>
    <n v="141693"/>
    <s v="CHANNEL A"/>
    <x v="0"/>
    <n v="250"/>
    <n v="828"/>
    <n v="828"/>
    <x v="5"/>
    <n v="578"/>
    <n v="578"/>
    <n v="69.806763285024147"/>
  </r>
  <r>
    <s v="PRODUCTAJD"/>
    <x v="11"/>
    <n v="0"/>
    <n v="141693"/>
    <s v="CHANNEL A"/>
    <x v="4"/>
    <n v="0"/>
    <n v="165.6"/>
    <n v="993.6"/>
    <x v="5"/>
    <n v="165.6"/>
    <n v="993.59999999999991"/>
    <n v="99.999999999999986"/>
  </r>
  <r>
    <s v="PRODUCTBIC"/>
    <x v="15"/>
    <n v="197"/>
    <n v="141693"/>
    <s v="CHANNEL A"/>
    <x v="0"/>
    <n v="197"/>
    <n v="651.36"/>
    <n v="651.36"/>
    <x v="5"/>
    <n v="454.36"/>
    <n v="454.36"/>
    <n v="69.755588307541146"/>
  </r>
  <r>
    <s v="PRODUCTDC"/>
    <x v="2"/>
    <n v="250"/>
    <n v="141693"/>
    <s v="CHANNEL A"/>
    <x v="0"/>
    <n v="250"/>
    <n v="209.76"/>
    <n v="209.76"/>
    <x v="5"/>
    <n v="-40.240000000000009"/>
    <n v="-40.240000000000009"/>
    <n v="-19.183829138062553"/>
  </r>
  <r>
    <s v="PRODUCTDCC"/>
    <x v="5"/>
    <n v="212"/>
    <n v="141694"/>
    <s v="CHANNEL A"/>
    <x v="0"/>
    <n v="212"/>
    <n v="661.5"/>
    <n v="661.5"/>
    <x v="1"/>
    <n v="449.5"/>
    <n v="449.5"/>
    <n v="67.951625094482239"/>
  </r>
  <r>
    <s v="PRODUCTDD"/>
    <x v="8"/>
    <n v="85"/>
    <n v="141694"/>
    <s v="CHANNEL A"/>
    <x v="2"/>
    <n v="170"/>
    <n v="41.3"/>
    <n v="82.6"/>
    <x v="1"/>
    <n v="-43.7"/>
    <n v="-87.4"/>
    <n v="-105.81113801452786"/>
  </r>
  <r>
    <s v="PRODUCTDD"/>
    <x v="8"/>
    <n v="85"/>
    <n v="141695"/>
    <s v="CHANNEL F"/>
    <x v="0"/>
    <n v="85"/>
    <n v="312.8"/>
    <n v="312.8"/>
    <x v="1"/>
    <n v="227.8"/>
    <n v="227.8"/>
    <n v="72.826086956521735"/>
  </r>
  <r>
    <s v="PRODUCTDB"/>
    <x v="23"/>
    <n v="85"/>
    <n v="141695"/>
    <s v="CHANNEL F"/>
    <x v="0"/>
    <n v="85"/>
    <n v="312.8"/>
    <n v="312.8"/>
    <x v="1"/>
    <n v="227.8"/>
    <n v="227.8"/>
    <n v="72.826086956521735"/>
  </r>
  <r>
    <s v="PRODUCTDDC"/>
    <x v="22"/>
    <n v="33"/>
    <n v="141696"/>
    <s v="CHANNEL F"/>
    <x v="0"/>
    <n v="33"/>
    <n v="61.08"/>
    <n v="61.08"/>
    <x v="5"/>
    <n v="28.08"/>
    <n v="28.08"/>
    <n v="45.972495088408643"/>
  </r>
  <r>
    <s v="PRODUCTCCC"/>
    <x v="17"/>
    <n v="49"/>
    <n v="141697"/>
    <s v="CHANNEL W"/>
    <x v="0"/>
    <n v="49"/>
    <n v="191.25"/>
    <n v="191.25"/>
    <x v="0"/>
    <n v="142.25"/>
    <n v="142.25"/>
    <n v="74.379084967320267"/>
  </r>
  <r>
    <s v="PRODUCTDE"/>
    <x v="17"/>
    <n v="56"/>
    <n v="141697"/>
    <s v="CHANNEL W"/>
    <x v="0"/>
    <n v="56"/>
    <n v="216.75"/>
    <n v="216.75"/>
    <x v="0"/>
    <n v="160.75"/>
    <n v="160.75"/>
    <n v="74.16378316032295"/>
  </r>
  <r>
    <s v="PRODUCTBH"/>
    <x v="2"/>
    <n v="332"/>
    <n v="141698"/>
    <s v="CHANNEL A"/>
    <x v="0"/>
    <n v="332"/>
    <n v="1173.92"/>
    <n v="1173.92"/>
    <x v="5"/>
    <n v="841.92000000000007"/>
    <n v="841.92000000000007"/>
    <n v="71.718686111489717"/>
  </r>
  <r>
    <s v="PRODUCTDEC"/>
    <x v="11"/>
    <n v="44"/>
    <n v="141698"/>
    <s v="CHANNEL A"/>
    <x v="4"/>
    <n v="264.00000000000011"/>
    <n v="165.6"/>
    <n v="993.6"/>
    <x v="5"/>
    <n v="121.6"/>
    <n v="729.59999999999991"/>
    <n v="73.429951690821255"/>
  </r>
  <r>
    <s v="PRODUCTAW"/>
    <x v="3"/>
    <n v="50"/>
    <n v="141699"/>
    <s v="CHANNEL W"/>
    <x v="2"/>
    <n v="100"/>
    <n v="216.75"/>
    <n v="433.5"/>
    <x v="1"/>
    <n v="166.75"/>
    <n v="333.5"/>
    <n v="76.931949250288355"/>
  </r>
  <r>
    <s v="PRODUCTCCC"/>
    <x v="17"/>
    <n v="49"/>
    <n v="141700"/>
    <s v="CHANNEL Z"/>
    <x v="0"/>
    <n v="49"/>
    <n v="202.5"/>
    <n v="202.5"/>
    <x v="8"/>
    <n v="153.5"/>
    <n v="153.5"/>
    <n v="75.802469135802468"/>
  </r>
  <r>
    <s v="PRODUCTDF"/>
    <x v="21"/>
    <n v="339"/>
    <n v="141701"/>
    <s v="CHANNEL W"/>
    <x v="0"/>
    <n v="339"/>
    <n v="1398.25"/>
    <n v="1398.25"/>
    <x v="0"/>
    <n v="1059.25"/>
    <n v="1059.25"/>
    <n v="75.755408546397291"/>
  </r>
  <r>
    <s v="PRODUCTDFC"/>
    <x v="6"/>
    <n v="78"/>
    <n v="141702"/>
    <s v="CHANNEL A"/>
    <x v="0"/>
    <n v="78"/>
    <n v="312.8"/>
    <n v="312.8"/>
    <x v="1"/>
    <n v="234.8"/>
    <n v="234.8"/>
    <n v="75.063938618925832"/>
  </r>
  <r>
    <s v="PRODUCTDG"/>
    <x v="2"/>
    <n v="119"/>
    <n v="141702"/>
    <s v="CHANNEL A"/>
    <x v="0"/>
    <n v="119"/>
    <n v="393.76"/>
    <n v="393.76"/>
    <x v="1"/>
    <n v="274.76"/>
    <n v="274.76"/>
    <n v="69.778545306785858"/>
  </r>
  <r>
    <s v="PRODUCTASC"/>
    <x v="17"/>
    <n v="57"/>
    <n v="141702"/>
    <s v="CHANNEL A"/>
    <x v="1"/>
    <n v="228"/>
    <n v="187.68"/>
    <n v="750.72"/>
    <x v="1"/>
    <n v="130.68"/>
    <n v="522.72"/>
    <n v="69.629156010230176"/>
  </r>
  <r>
    <s v="PRODUCTCCC"/>
    <x v="17"/>
    <n v="49"/>
    <n v="141703"/>
    <s v="CHANNEL F"/>
    <x v="3"/>
    <n v="147.00000000000006"/>
    <n v="165.6"/>
    <n v="496.8"/>
    <x v="4"/>
    <n v="116.6"/>
    <n v="349.79999999999995"/>
    <n v="70.410628019323667"/>
  </r>
  <r>
    <s v="PRODUCTDGC"/>
    <x v="22"/>
    <n v="68.5"/>
    <n v="141703"/>
    <s v="CHANNEL F"/>
    <x v="0"/>
    <n v="68.5"/>
    <n v="150.88"/>
    <n v="150.88"/>
    <x v="4"/>
    <n v="82.38"/>
    <n v="82.38"/>
    <n v="54.599681866383875"/>
  </r>
  <r>
    <s v="PRODUCTDH"/>
    <x v="22"/>
    <n v="55"/>
    <n v="141704"/>
    <s v="CHANNEL A"/>
    <x v="0"/>
    <n v="55"/>
    <n v="121.44"/>
    <n v="121.44"/>
    <x v="2"/>
    <n v="66.44"/>
    <n v="66.44"/>
    <n v="54.710144927536234"/>
  </r>
  <r>
    <s v="PRODUCTDHC"/>
    <x v="17"/>
    <n v="70"/>
    <n v="141705"/>
    <s v="CHANNEL Z"/>
    <x v="0"/>
    <n v="70"/>
    <n v="283.5"/>
    <n v="283.5"/>
    <x v="6"/>
    <n v="213.5"/>
    <n v="213.5"/>
    <n v="75.308641975308646"/>
  </r>
  <r>
    <s v="PRODUCTAVC"/>
    <x v="17"/>
    <n v="60"/>
    <n v="141706"/>
    <s v="CHANNEL W"/>
    <x v="0"/>
    <n v="60"/>
    <n v="233.75"/>
    <n v="233.75"/>
    <x v="0"/>
    <n v="173.75"/>
    <n v="173.75"/>
    <n v="74.331550802139034"/>
  </r>
  <r>
    <s v="PRODUCTD"/>
    <x v="17"/>
    <n v="54"/>
    <n v="141707"/>
    <s v="CHANNEL W"/>
    <x v="2"/>
    <n v="108"/>
    <n v="208.25"/>
    <n v="416.5"/>
    <x v="0"/>
    <n v="154.25"/>
    <n v="308.5"/>
    <n v="74.069627851140453"/>
  </r>
  <r>
    <s v="PRODUCTAWD"/>
    <x v="18"/>
    <n v="386"/>
    <n v="141708"/>
    <s v="CHANNEL A"/>
    <x v="0"/>
    <n v="386"/>
    <n v="1074.56"/>
    <n v="1074.56"/>
    <x v="1"/>
    <n v="688.56"/>
    <n v="688.56"/>
    <n v="64.078320428826686"/>
  </r>
  <r>
    <s v="PRODUCTDI"/>
    <x v="11"/>
    <n v="18.5"/>
    <n v="141709"/>
    <s v="CHANNEL A"/>
    <x v="0"/>
    <n v="18.5"/>
    <n v="77.28"/>
    <n v="77.28"/>
    <x v="2"/>
    <n v="58.78"/>
    <n v="58.78"/>
    <n v="76.06107660455487"/>
  </r>
  <r>
    <s v="PRODUCTAVC"/>
    <x v="17"/>
    <n v="60"/>
    <n v="141710"/>
    <s v="CHANNEL W"/>
    <x v="2"/>
    <n v="120"/>
    <n v="233.75"/>
    <n v="467.5"/>
    <x v="0"/>
    <n v="173.75"/>
    <n v="347.5"/>
    <n v="74.331550802139034"/>
  </r>
  <r>
    <s v="PRODUCTASC"/>
    <x v="17"/>
    <n v="57"/>
    <n v="141711"/>
    <s v="CHANNEL A"/>
    <x v="1"/>
    <n v="228"/>
    <n v="187.68"/>
    <n v="750.72"/>
    <x v="1"/>
    <n v="130.68"/>
    <n v="522.72"/>
    <n v="69.629156010230176"/>
  </r>
  <r>
    <s v="PRODUCTAM"/>
    <x v="17"/>
    <n v="47"/>
    <n v="141712"/>
    <s v="CHANNEL F"/>
    <x v="2"/>
    <n v="94"/>
    <n v="158.24"/>
    <n v="316.48"/>
    <x v="1"/>
    <n v="111.24000000000001"/>
    <n v="222.48000000000002"/>
    <n v="70.298281092012132"/>
  </r>
  <r>
    <s v="PRODUCTDIC"/>
    <x v="7"/>
    <n v="1493"/>
    <n v="141713"/>
    <s v="CHANNEL A"/>
    <x v="0"/>
    <n v="1493"/>
    <n v="2987.23"/>
    <n v="2987.23"/>
    <x v="5"/>
    <n v="1494.23"/>
    <n v="1494.23"/>
    <n v="50.020587634698366"/>
  </r>
  <r>
    <s v="PRODUCTDJ"/>
    <x v="7"/>
    <n v="419"/>
    <n v="141713"/>
    <s v="CHANNEL A"/>
    <x v="0"/>
    <n v="419"/>
    <n v="838.42"/>
    <n v="838.42"/>
    <x v="5"/>
    <n v="419.41999999999996"/>
    <n v="419.41999999999996"/>
    <n v="50.025047112425746"/>
  </r>
  <r>
    <s v="PRODUCTDJC"/>
    <x v="7"/>
    <n v="49"/>
    <n v="141713"/>
    <s v="CHANNEL A"/>
    <x v="6"/>
    <n v="392"/>
    <n v="98.44"/>
    <n v="787.52"/>
    <x v="5"/>
    <n v="49.44"/>
    <n v="395.52"/>
    <n v="50.223486387647299"/>
  </r>
  <r>
    <s v="PRODUCTDK"/>
    <x v="7"/>
    <n v="189"/>
    <n v="141713"/>
    <s v="CHANNEL A"/>
    <x v="2"/>
    <n v="378"/>
    <n v="349.6"/>
    <n v="699.2"/>
    <x v="5"/>
    <n v="160.60000000000002"/>
    <n v="321.20000000000005"/>
    <n v="45.93821510297483"/>
  </r>
  <r>
    <s v="PRODUCTD"/>
    <x v="17"/>
    <n v="54"/>
    <n v="141714"/>
    <s v="CHANNEL F"/>
    <x v="0"/>
    <n v="54"/>
    <n v="180.32"/>
    <n v="180.32"/>
    <x v="4"/>
    <n v="126.32"/>
    <n v="126.32"/>
    <n v="70.053238686779068"/>
  </r>
  <r>
    <s v="PRODUCTCQC"/>
    <x v="23"/>
    <n v="82"/>
    <n v="141715"/>
    <s v="CHANNEL W"/>
    <x v="0"/>
    <n v="82"/>
    <n v="352.75"/>
    <n v="352.75"/>
    <x v="0"/>
    <n v="270.75"/>
    <n v="270.75"/>
    <n v="76.754075124025505"/>
  </r>
  <r>
    <s v="PRODUCTDKC"/>
    <x v="22"/>
    <n v="67.75"/>
    <n v="141715"/>
    <s v="CHANNEL W"/>
    <x v="0"/>
    <n v="67.75"/>
    <n v="144.5"/>
    <n v="144.5"/>
    <x v="0"/>
    <n v="76.75"/>
    <n v="76.75"/>
    <n v="53.114186851211073"/>
  </r>
  <r>
    <s v="PRODUCTDL"/>
    <x v="22"/>
    <n v="53.75"/>
    <n v="141715"/>
    <s v="CHANNEL W"/>
    <x v="0"/>
    <n v="53.75"/>
    <n v="114.75"/>
    <n v="114.75"/>
    <x v="0"/>
    <n v="61"/>
    <n v="61"/>
    <n v="53.159041394335517"/>
  </r>
  <r>
    <s v="PRODUCTAW"/>
    <x v="3"/>
    <n v="50"/>
    <n v="141716"/>
    <s v="CHANNEL W"/>
    <x v="0"/>
    <n v="50"/>
    <n v="216.75"/>
    <n v="216.75"/>
    <x v="0"/>
    <n v="166.75"/>
    <n v="166.75"/>
    <n v="76.931949250288355"/>
  </r>
  <r>
    <s v="PRODUCTDLC"/>
    <x v="10"/>
    <n v="309"/>
    <n v="141717"/>
    <s v="CHANNEL F"/>
    <x v="0"/>
    <n v="309"/>
    <n v="1137.1199999999999"/>
    <n v="1137.1199999999999"/>
    <x v="5"/>
    <n v="828.11999999999989"/>
    <n v="828.11999999999989"/>
    <n v="72.826086956521735"/>
  </r>
  <r>
    <s v="PRODUCTBWC"/>
    <x v="11"/>
    <n v="49"/>
    <n v="141718"/>
    <s v="CHANNEL F"/>
    <x v="1"/>
    <n v="196"/>
    <n v="165.6"/>
    <n v="662.4"/>
    <x v="5"/>
    <n v="116.6"/>
    <n v="466.4"/>
    <n v="70.410628019323667"/>
  </r>
  <r>
    <s v="PRODUCTDM"/>
    <x v="17"/>
    <n v="50"/>
    <n v="141719"/>
    <s v="CHANNEL F"/>
    <x v="2"/>
    <n v="100"/>
    <n v="165.6"/>
    <n v="331.2"/>
    <x v="4"/>
    <n v="115.6"/>
    <n v="231.2"/>
    <n v="69.806763285024147"/>
  </r>
  <r>
    <s v="PRODUCTDMC"/>
    <x v="10"/>
    <n v="745"/>
    <n v="141720"/>
    <s v="CHANNEL A"/>
    <x v="0"/>
    <n v="745"/>
    <n v="1985"/>
    <n v="1985"/>
    <x v="5"/>
    <n v="1240"/>
    <n v="1240"/>
    <n v="62.468513853904284"/>
  </r>
  <r>
    <s v="PRODUCTDN"/>
    <x v="2"/>
    <n v="219"/>
    <n v="141721"/>
    <s v="CHANNEL A"/>
    <x v="0"/>
    <n v="219"/>
    <n v="689.5"/>
    <n v="689.5"/>
    <x v="5"/>
    <n v="470.5"/>
    <n v="470.5"/>
    <n v="68.23785351704133"/>
  </r>
  <r>
    <s v="PRODUCTDNC"/>
    <x v="22"/>
    <n v="51"/>
    <n v="141722"/>
    <s v="CHANNEL F"/>
    <x v="0"/>
    <n v="51"/>
    <n v="114.08"/>
    <n v="114.08"/>
    <x v="2"/>
    <n v="63.08"/>
    <n v="63.08"/>
    <n v="55.294530154277702"/>
  </r>
  <r>
    <s v="PRODUCTDM"/>
    <x v="17"/>
    <n v="50"/>
    <n v="141723"/>
    <s v="CHANNEL A"/>
    <x v="2"/>
    <n v="100"/>
    <n v="165.6"/>
    <n v="331.2"/>
    <x v="1"/>
    <n v="115.6"/>
    <n v="231.2"/>
    <n v="69.806763285024147"/>
  </r>
  <r>
    <s v="PRODUCTDO"/>
    <x v="15"/>
    <n v="192"/>
    <n v="141724"/>
    <s v="CHANNEL W"/>
    <x v="0"/>
    <n v="192"/>
    <n v="735.25"/>
    <n v="735.25"/>
    <x v="0"/>
    <n v="543.25"/>
    <n v="543.25"/>
    <n v="73.886433185991166"/>
  </r>
  <r>
    <s v="PRODUCTDOC"/>
    <x v="6"/>
    <n v="169"/>
    <n v="141725"/>
    <s v="CHANNEL W"/>
    <x v="0"/>
    <n v="169"/>
    <n v="367.58"/>
    <n v="367.58"/>
    <x v="0"/>
    <n v="198.57999999999998"/>
    <n v="198.57999999999998"/>
    <n v="54.023613907176667"/>
  </r>
  <r>
    <s v="PRODUCTDP"/>
    <x v="17"/>
    <n v="47"/>
    <n v="141726"/>
    <s v="CHANNEL W"/>
    <x v="0"/>
    <n v="47"/>
    <n v="182.75"/>
    <n v="182.75"/>
    <x v="0"/>
    <n v="135.75"/>
    <n v="135.75"/>
    <n v="74.281805745554024"/>
  </r>
  <r>
    <s v="PRODUCTDP"/>
    <x v="17"/>
    <n v="47"/>
    <n v="141726"/>
    <s v="CHANNEL W"/>
    <x v="0"/>
    <n v="47"/>
    <n v="182.75"/>
    <n v="182.75"/>
    <x v="0"/>
    <n v="135.75"/>
    <n v="135.75"/>
    <n v="74.281805745554024"/>
  </r>
  <r>
    <s v="PRODUCTDHC"/>
    <x v="17"/>
    <n v="70"/>
    <n v="141727"/>
    <s v="CHANNEL W"/>
    <x v="0"/>
    <n v="70"/>
    <n v="267.75"/>
    <n v="267.75"/>
    <x v="0"/>
    <n v="197.75"/>
    <n v="197.75"/>
    <n v="73.856209150326805"/>
  </r>
  <r>
    <s v="PRODUCTAZC"/>
    <x v="17"/>
    <n v="41"/>
    <n v="141728"/>
    <s v="CHANNEL W"/>
    <x v="3"/>
    <n v="123"/>
    <n v="157.25"/>
    <n v="471.75"/>
    <x v="0"/>
    <n v="116.25"/>
    <n v="348.75"/>
    <n v="73.926868044515103"/>
  </r>
  <r>
    <s v="PRODUCTAHC"/>
    <x v="17"/>
    <n v="50"/>
    <n v="141729"/>
    <s v="CHANNEL W"/>
    <x v="0"/>
    <n v="50"/>
    <n v="191.25"/>
    <n v="191.25"/>
    <x v="0"/>
    <n v="141.25"/>
    <n v="141.25"/>
    <n v="73.856209150326805"/>
  </r>
  <r>
    <s v="PRODUCTAHC"/>
    <x v="17"/>
    <n v="50"/>
    <n v="141729"/>
    <s v="CHANNEL W"/>
    <x v="0"/>
    <n v="50"/>
    <n v="191.25"/>
    <n v="191.25"/>
    <x v="0"/>
    <n v="141.25"/>
    <n v="141.25"/>
    <n v="73.856209150326805"/>
  </r>
  <r>
    <s v="PRODUCTAHC"/>
    <x v="17"/>
    <n v="50"/>
    <n v="141729"/>
    <s v="CHANNEL W"/>
    <x v="0"/>
    <n v="50"/>
    <n v="191.25"/>
    <n v="191.25"/>
    <x v="0"/>
    <n v="141.25"/>
    <n v="141.25"/>
    <n v="73.856209150326805"/>
  </r>
  <r>
    <s v="PRODUCTDPC"/>
    <x v="20"/>
    <n v="155"/>
    <n v="141730"/>
    <s v="CHANNEL A"/>
    <x v="0"/>
    <n v="155"/>
    <n v="445.28"/>
    <n v="445.28"/>
    <x v="1"/>
    <n v="290.27999999999997"/>
    <n v="290.27999999999997"/>
    <n v="65.190441969098089"/>
  </r>
  <r>
    <s v="PRODUCTDAC"/>
    <x v="0"/>
    <n v="95"/>
    <n v="141731"/>
    <s v="CHANNEL A"/>
    <x v="0"/>
    <n v="95"/>
    <n v="415.84"/>
    <n v="415.84"/>
    <x v="1"/>
    <n v="320.83999999999997"/>
    <n v="320.83999999999997"/>
    <n v="77.154674874951894"/>
  </r>
  <r>
    <s v="PRODUCTBGD"/>
    <x v="1"/>
    <n v="49"/>
    <n v="141731"/>
    <s v="CHANNEL A"/>
    <x v="0"/>
    <n v="49"/>
    <n v="165.6"/>
    <n v="165.6"/>
    <x v="1"/>
    <n v="116.6"/>
    <n v="116.6"/>
    <n v="70.410628019323667"/>
  </r>
  <r>
    <s v="PRODUCTDQ"/>
    <x v="22"/>
    <n v="29.75"/>
    <n v="141732"/>
    <s v="CHANNEL F"/>
    <x v="0"/>
    <n v="29.75"/>
    <n v="62.56"/>
    <n v="62.56"/>
    <x v="4"/>
    <n v="32.81"/>
    <n v="32.81"/>
    <n v="52.445652173913047"/>
  </r>
  <r>
    <s v="PRODUCTDQC"/>
    <x v="22"/>
    <n v="24"/>
    <n v="141732"/>
    <s v="CHANNEL F"/>
    <x v="0"/>
    <n v="24"/>
    <n v="55.2"/>
    <n v="55.2"/>
    <x v="2"/>
    <n v="31.200000000000003"/>
    <n v="31.200000000000003"/>
    <n v="56.521739130434788"/>
  </r>
  <r>
    <s v="PRODUCTDR"/>
    <x v="21"/>
    <n v="1198"/>
    <n v="141733"/>
    <s v="CHANNEL A"/>
    <x v="0"/>
    <n v="1198"/>
    <n v="3970.72"/>
    <n v="3970.72"/>
    <x v="1"/>
    <n v="2772.72"/>
    <n v="2772.72"/>
    <n v="69.829149373413372"/>
  </r>
  <r>
    <s v="PRODUCTDRC"/>
    <x v="11"/>
    <n v="46.5"/>
    <n v="141734"/>
    <s v="CHANNEL A"/>
    <x v="1"/>
    <n v="186"/>
    <n v="150.88"/>
    <n v="603.52"/>
    <x v="5"/>
    <n v="104.38"/>
    <n v="417.52"/>
    <n v="69.180805938494174"/>
  </r>
  <r>
    <s v="PRODUCTDS"/>
    <x v="2"/>
    <n v="388"/>
    <n v="141734"/>
    <s v="CHANNEL A"/>
    <x v="0"/>
    <n v="388"/>
    <n v="1284.32"/>
    <n v="1284.32"/>
    <x v="5"/>
    <n v="896.31999999999994"/>
    <n v="896.31999999999994"/>
    <n v="69.789460570574306"/>
  </r>
  <r>
    <s v="PRODUCTDRC"/>
    <x v="11"/>
    <n v="46.5"/>
    <n v="141735"/>
    <s v="CHANNEL A"/>
    <x v="2"/>
    <n v="93"/>
    <n v="143.5"/>
    <n v="287"/>
    <x v="5"/>
    <n v="97"/>
    <n v="194"/>
    <n v="67.595818815331015"/>
  </r>
  <r>
    <s v="PRODUCTCTC"/>
    <x v="2"/>
    <n v="175"/>
    <n v="141735"/>
    <s v="CHANNEL A"/>
    <x v="0"/>
    <n v="175"/>
    <n v="549.5"/>
    <n v="549.5"/>
    <x v="5"/>
    <n v="374.5"/>
    <n v="374.5"/>
    <n v="68.152866242038215"/>
  </r>
  <r>
    <s v="PRODUCTDG"/>
    <x v="2"/>
    <n v="119"/>
    <n v="141735"/>
    <s v="CHANNEL A"/>
    <x v="0"/>
    <n v="119"/>
    <n v="393.76"/>
    <n v="393.76"/>
    <x v="5"/>
    <n v="274.76"/>
    <n v="274.76"/>
    <n v="69.778545306785858"/>
  </r>
  <r>
    <s v="PRODUCTDSC"/>
    <x v="5"/>
    <n v="114"/>
    <n v="141736"/>
    <s v="CHANNEL A"/>
    <x v="0"/>
    <n v="114"/>
    <n v="423.2"/>
    <n v="423.2"/>
    <x v="1"/>
    <n v="309.2"/>
    <n v="309.2"/>
    <n v="73.062381852551979"/>
  </r>
  <r>
    <s v="PRODUCTDM"/>
    <x v="17"/>
    <n v="50"/>
    <n v="141737"/>
    <s v="CHANNEL A"/>
    <x v="3"/>
    <n v="150.00000000000006"/>
    <n v="165.6"/>
    <n v="496.8"/>
    <x v="1"/>
    <n v="115.6"/>
    <n v="346.79999999999995"/>
    <n v="69.806763285024147"/>
  </r>
  <r>
    <s v="PRODUCTDT"/>
    <x v="5"/>
    <n v="120"/>
    <n v="141737"/>
    <s v="CHANNEL A"/>
    <x v="2"/>
    <n v="240"/>
    <n v="445.28"/>
    <n v="890.56"/>
    <x v="1"/>
    <n v="325.27999999999997"/>
    <n v="650.55999999999995"/>
    <n v="73.05066475026949"/>
  </r>
  <r>
    <s v="PRODUCTAUC"/>
    <x v="2"/>
    <n v="245"/>
    <n v="141738"/>
    <s v="CHANNEL F"/>
    <x v="0"/>
    <n v="245"/>
    <n v="886.88"/>
    <n v="886.88"/>
    <x v="5"/>
    <n v="641.88"/>
    <n v="641.88"/>
    <n v="72.375067652895538"/>
  </r>
  <r>
    <s v="PRODUCTAIC"/>
    <x v="11"/>
    <n v="27.2"/>
    <n v="141738"/>
    <s v="CHANNEL F"/>
    <x v="4"/>
    <n v="163.19999999999999"/>
    <n v="99.36"/>
    <n v="596.16"/>
    <x v="5"/>
    <n v="72.16"/>
    <n v="432.96"/>
    <n v="72.624798711755233"/>
  </r>
  <r>
    <s v="PRODUCTAPC"/>
    <x v="17"/>
    <n v="64.5"/>
    <n v="141738"/>
    <s v="CHANNEL F"/>
    <x v="0"/>
    <n v="64.5"/>
    <n v="209.76"/>
    <n v="209.76"/>
    <x v="5"/>
    <n v="145.26"/>
    <n v="145.26"/>
    <n v="69.250572082379861"/>
  </r>
  <r>
    <s v="PRODUCTAPC"/>
    <x v="17"/>
    <n v="64.5"/>
    <n v="141738"/>
    <s v="CHANNEL F"/>
    <x v="0"/>
    <n v="64.5"/>
    <n v="209.76"/>
    <n v="209.76"/>
    <x v="5"/>
    <n v="145.26"/>
    <n v="145.26"/>
    <n v="69.250572082379861"/>
  </r>
  <r>
    <s v="PRODUCTAPC"/>
    <x v="17"/>
    <n v="64.5"/>
    <n v="141738"/>
    <s v="CHANNEL F"/>
    <x v="0"/>
    <n v="64.5"/>
    <n v="209.76"/>
    <n v="209.76"/>
    <x v="5"/>
    <n v="145.26"/>
    <n v="145.26"/>
    <n v="69.250572082379861"/>
  </r>
  <r>
    <s v="PRODUCTAL"/>
    <x v="4"/>
    <n v="50"/>
    <n v="141738"/>
    <s v="CHANNEL F"/>
    <x v="0"/>
    <n v="50"/>
    <n v="211.23"/>
    <n v="211.23"/>
    <x v="5"/>
    <n v="161.22999999999999"/>
    <n v="161.22999999999999"/>
    <n v="76.329119916678508"/>
  </r>
  <r>
    <s v="PRODUCTDTC"/>
    <x v="11"/>
    <n v="75"/>
    <n v="141739"/>
    <s v="CHANNEL A"/>
    <x v="2"/>
    <n v="150"/>
    <n v="157.5"/>
    <n v="315"/>
    <x v="2"/>
    <n v="82.5"/>
    <n v="165"/>
    <n v="52.380952380952387"/>
  </r>
  <r>
    <s v="PRODUCTDU"/>
    <x v="1"/>
    <n v="62"/>
    <n v="141740"/>
    <s v="CHANNEL W"/>
    <x v="0"/>
    <n v="62"/>
    <n v="252"/>
    <n v="252"/>
    <x v="0"/>
    <n v="190"/>
    <n v="190"/>
    <n v="75.396825396825392"/>
  </r>
  <r>
    <s v="PRODUCTASC"/>
    <x v="17"/>
    <n v="57"/>
    <n v="141741"/>
    <s v="CHANNEL F"/>
    <x v="5"/>
    <n v="284.99999999999989"/>
    <n v="187.68"/>
    <n v="938.4"/>
    <x v="4"/>
    <n v="130.68"/>
    <n v="653.40000000000009"/>
    <n v="69.62915601023019"/>
  </r>
  <r>
    <s v="PRODUCTDUC"/>
    <x v="10"/>
    <n v="475"/>
    <n v="141742"/>
    <s v="CHANNEL W"/>
    <x v="0"/>
    <n v="475"/>
    <n v="1817.3"/>
    <n v="1817.3"/>
    <x v="0"/>
    <n v="1342.3"/>
    <n v="1342.3"/>
    <n v="73.862323226764985"/>
  </r>
  <r>
    <s v="PRODUCTDV"/>
    <x v="12"/>
    <n v="209"/>
    <n v="141743"/>
    <s v="CHANNEL W"/>
    <x v="0"/>
    <n v="209"/>
    <n v="888.25"/>
    <n v="888.25"/>
    <x v="0"/>
    <n v="679.25"/>
    <n v="679.25"/>
    <n v="76.470588235294116"/>
  </r>
  <r>
    <s v="PRODUCTATC"/>
    <x v="17"/>
    <n v="56"/>
    <n v="141744"/>
    <s v="CHANNEL W"/>
    <x v="2"/>
    <n v="112"/>
    <n v="216.75"/>
    <n v="433.5"/>
    <x v="0"/>
    <n v="160.75"/>
    <n v="321.5"/>
    <n v="74.16378316032295"/>
  </r>
  <r>
    <s v="PRODUCTDVC"/>
    <x v="2"/>
    <n v="213"/>
    <n v="141745"/>
    <s v="CHANNEL A"/>
    <x v="0"/>
    <n v="213"/>
    <n v="702.88"/>
    <n v="702.88"/>
    <x v="1"/>
    <n v="489.88"/>
    <n v="489.88"/>
    <n v="69.696107443660367"/>
  </r>
  <r>
    <s v="PRODUCTEY"/>
    <x v="11"/>
    <n v="19.25"/>
    <n v="141746"/>
    <s v="CHANNEL E"/>
    <x v="1"/>
    <n v="77"/>
    <n v="106"/>
    <n v="424"/>
    <x v="0"/>
    <n v="86.75"/>
    <n v="347"/>
    <n v="81.839622641509436"/>
  </r>
  <r>
    <s v="PRODUCTDW"/>
    <x v="13"/>
    <n v="38"/>
    <n v="141747"/>
    <s v="CHANNEL W"/>
    <x v="0"/>
    <n v="38"/>
    <n v="191.25"/>
    <n v="191.25"/>
    <x v="0"/>
    <n v="153.25"/>
    <n v="153.25"/>
    <n v="80.130718954248366"/>
  </r>
  <r>
    <s v="PRODUCTASC"/>
    <x v="17"/>
    <n v="57"/>
    <n v="141748"/>
    <s v="CHANNEL A"/>
    <x v="2"/>
    <n v="114"/>
    <n v="187.53"/>
    <n v="375.06"/>
    <x v="5"/>
    <n v="130.53"/>
    <n v="261.06"/>
    <n v="69.6048632218845"/>
  </r>
  <r>
    <s v="PRODUCTCQ"/>
    <x v="5"/>
    <n v="153"/>
    <n v="141749"/>
    <s v="CHANNEL A"/>
    <x v="1"/>
    <n v="612"/>
    <n v="504.16"/>
    <n v="2016.64"/>
    <x v="5"/>
    <n v="351.16"/>
    <n v="1404.64"/>
    <n v="69.652491272611869"/>
  </r>
  <r>
    <s v="PRODUCTCC"/>
    <x v="10"/>
    <n v="259"/>
    <n v="141749"/>
    <s v="CHANNEL A"/>
    <x v="0"/>
    <n v="259"/>
    <n v="864.8"/>
    <n v="864.8"/>
    <x v="5"/>
    <n v="605.79999999999995"/>
    <n v="605.79999999999995"/>
    <n v="70.05087881591119"/>
  </r>
  <r>
    <s v="PRODUCTDWC"/>
    <x v="13"/>
    <n v="150"/>
    <n v="141749"/>
    <s v="CHANNEL A"/>
    <x v="0"/>
    <n v="150"/>
    <n v="496.8"/>
    <n v="496.8"/>
    <x v="5"/>
    <n v="346.8"/>
    <n v="346.8"/>
    <n v="69.806763285024147"/>
  </r>
  <r>
    <s v="PRODUCTCU"/>
    <x v="1"/>
    <n v="89"/>
    <n v="141749"/>
    <s v="CHANNEL A"/>
    <x v="0"/>
    <n v="89"/>
    <n v="298.08"/>
    <n v="298.08"/>
    <x v="5"/>
    <n v="209.07999999999998"/>
    <n v="209.07999999999998"/>
    <n v="70.142243692968336"/>
  </r>
  <r>
    <s v="PRODUCTDX"/>
    <x v="20"/>
    <n v="61"/>
    <n v="141749"/>
    <s v="CHANNEL A"/>
    <x v="1"/>
    <n v="244"/>
    <n v="143.52000000000001"/>
    <n v="574.08000000000004"/>
    <x v="5"/>
    <n v="82.52000000000001"/>
    <n v="330.08000000000004"/>
    <n v="57.497212931995549"/>
  </r>
  <r>
    <s v="PRODUCTAI"/>
    <x v="4"/>
    <n v="1"/>
    <n v="141749"/>
    <s v="CHANNEL A"/>
    <x v="0"/>
    <n v="1"/>
    <n v="350.35"/>
    <n v="350.35"/>
    <x v="5"/>
    <n v="349.35"/>
    <n v="349.35"/>
    <n v="99.714571143142578"/>
  </r>
  <r>
    <s v="PRODUCTDXC"/>
    <x v="15"/>
    <n v="40"/>
    <n v="141749"/>
    <s v="CHANNEL A"/>
    <x v="0"/>
    <n v="40"/>
    <n v="136.16"/>
    <n v="136.16"/>
    <x v="5"/>
    <n v="96.16"/>
    <n v="96.16"/>
    <n v="70.622796709753231"/>
  </r>
  <r>
    <s v="PRODUCTBH"/>
    <x v="2"/>
    <n v="332"/>
    <n v="141750"/>
    <s v="CHANNEL W"/>
    <x v="0"/>
    <n v="332"/>
    <n v="1355.75"/>
    <n v="1355.75"/>
    <x v="0"/>
    <n v="1023.75"/>
    <n v="1023.75"/>
    <n v="75.511709385948734"/>
  </r>
  <r>
    <s v="PRODUCTCJ"/>
    <x v="21"/>
    <n v="329"/>
    <n v="141751"/>
    <s v="CHANNEL W"/>
    <x v="0"/>
    <n v="329"/>
    <n v="1258.8499999999999"/>
    <n v="1258.8499999999999"/>
    <x v="0"/>
    <n v="929.84999999999991"/>
    <n v="929.84999999999991"/>
    <n v="73.865035548317906"/>
  </r>
  <r>
    <s v="PRODUCTAM"/>
    <x v="17"/>
    <n v="47"/>
    <n v="141752"/>
    <s v="CHANNEL W"/>
    <x v="2"/>
    <n v="94"/>
    <n v="182.75"/>
    <n v="365.5"/>
    <x v="0"/>
    <n v="135.75"/>
    <n v="271.5"/>
    <n v="74.281805745554024"/>
  </r>
  <r>
    <s v="PRODUCTCHC"/>
    <x v="28"/>
    <n v="35.5"/>
    <n v="141753"/>
    <s v="CHANNEL A"/>
    <x v="0"/>
    <n v="35.5"/>
    <n v="65.5"/>
    <n v="65.5"/>
    <x v="1"/>
    <n v="30"/>
    <n v="30"/>
    <n v="45.801526717557252"/>
  </r>
  <r>
    <s v="PRODUCTDY"/>
    <x v="4"/>
    <n v="5"/>
    <n v="141754"/>
    <s v="CHANNEL F"/>
    <x v="2"/>
    <n v="10"/>
    <n v="11.04"/>
    <n v="22.08"/>
    <x v="4"/>
    <n v="6.0399999999999991"/>
    <n v="12.079999999999998"/>
    <n v="54.710144927536234"/>
  </r>
  <r>
    <s v="PRODUCTDYC"/>
    <x v="22"/>
    <n v="12.5"/>
    <n v="141754"/>
    <s v="CHANNEL F"/>
    <x v="0"/>
    <n v="12.5"/>
    <n v="29.44"/>
    <n v="29.44"/>
    <x v="4"/>
    <n v="16.940000000000001"/>
    <n v="16.940000000000001"/>
    <n v="57.540760869565219"/>
  </r>
  <r>
    <s v="PRODUCTDZ"/>
    <x v="2"/>
    <n v="340"/>
    <n v="141755"/>
    <s v="CHANNEL W"/>
    <x v="0"/>
    <n v="340"/>
    <n v="1387.2"/>
    <n v="1387.2"/>
    <x v="0"/>
    <n v="1047.2"/>
    <n v="1047.2"/>
    <n v="75.490196078431367"/>
  </r>
  <r>
    <s v="PRODUCTBRC"/>
    <x v="11"/>
    <n v="32"/>
    <n v="141756"/>
    <s v="CHANNEL E"/>
    <x v="0"/>
    <n v="32"/>
    <n v="135.4"/>
    <n v="135.4"/>
    <x v="0"/>
    <n v="103.4"/>
    <n v="103.4"/>
    <n v="76.366322008862625"/>
  </r>
  <r>
    <s v="PRODUCTBWC"/>
    <x v="11"/>
    <n v="49"/>
    <n v="141756"/>
    <s v="CHANNEL E"/>
    <x v="0"/>
    <n v="49"/>
    <n v="177.4"/>
    <n v="177.4"/>
    <x v="0"/>
    <n v="128.4"/>
    <n v="128.4"/>
    <n v="72.37880496054116"/>
  </r>
  <r>
    <s v="PRODUCTDZC"/>
    <x v="20"/>
    <n v="155"/>
    <n v="141757"/>
    <s v="CHANNEL W"/>
    <x v="2"/>
    <n v="310"/>
    <n v="514.25"/>
    <n v="1028.5"/>
    <x v="3"/>
    <n v="359.25"/>
    <n v="718.5"/>
    <n v="69.859017987360232"/>
  </r>
  <r>
    <s v="PRODUCTBN"/>
    <x v="0"/>
    <n v="267"/>
    <n v="141757"/>
    <s v="CHANNEL W"/>
    <x v="2"/>
    <n v="534"/>
    <n v="1273.5"/>
    <n v="2547"/>
    <x v="3"/>
    <n v="1006.5"/>
    <n v="2013"/>
    <n v="79.034157832744398"/>
  </r>
  <r>
    <s v="PRODUCTCI"/>
    <x v="26"/>
    <n v="190"/>
    <n v="141757"/>
    <s v="CHANNEL W"/>
    <x v="0"/>
    <n v="190"/>
    <n v="1408.5"/>
    <n v="1408.5"/>
    <x v="3"/>
    <n v="1218.5"/>
    <n v="1218.5"/>
    <n v="86.510472133475318"/>
  </r>
  <r>
    <s v="PRODUCTE"/>
    <x v="22"/>
    <n v="35"/>
    <n v="141758"/>
    <s v="CHANNEL A"/>
    <x v="0"/>
    <n v="35"/>
    <n v="62.56"/>
    <n v="62.56"/>
    <x v="2"/>
    <n v="27.560000000000002"/>
    <n v="27.560000000000002"/>
    <n v="44.053708439897697"/>
  </r>
  <r>
    <s v="PRODUCTCK"/>
    <x v="22"/>
    <n v="8.25"/>
    <n v="141759"/>
    <s v="CHANNEL A"/>
    <x v="0"/>
    <n v="8.25"/>
    <n v="14.72"/>
    <n v="14.72"/>
    <x v="1"/>
    <n v="6.4700000000000006"/>
    <n v="6.4700000000000006"/>
    <n v="43.953804347826093"/>
  </r>
  <r>
    <s v="PRODUCTDM"/>
    <x v="17"/>
    <n v="50"/>
    <n v="141760"/>
    <s v="CHANNEL F"/>
    <x v="0"/>
    <n v="50"/>
    <n v="165.6"/>
    <n v="165.6"/>
    <x v="4"/>
    <n v="115.6"/>
    <n v="115.6"/>
    <n v="69.806763285024147"/>
  </r>
  <r>
    <s v="PRODUCTAHC"/>
    <x v="17"/>
    <n v="50"/>
    <n v="141761"/>
    <s v="CHANNEL W"/>
    <x v="0"/>
    <n v="50"/>
    <n v="191.25"/>
    <n v="191.25"/>
    <x v="0"/>
    <n v="141.25"/>
    <n v="141.25"/>
    <n v="73.856209150326805"/>
  </r>
  <r>
    <s v="PRODUCTAY"/>
    <x v="17"/>
    <n v="70"/>
    <n v="141762"/>
    <s v="CHANNEL W"/>
    <x v="2"/>
    <n v="140"/>
    <n v="267.75"/>
    <n v="535.5"/>
    <x v="0"/>
    <n v="197.75"/>
    <n v="395.5"/>
    <n v="73.856209150326805"/>
  </r>
  <r>
    <s v="PRODUCTEA"/>
    <x v="1"/>
    <n v="26.98"/>
    <n v="141763"/>
    <s v="CHANNEL W"/>
    <x v="0"/>
    <n v="26.980000000000004"/>
    <n v="106.25"/>
    <n v="106.25"/>
    <x v="0"/>
    <n v="79.27"/>
    <n v="79.27"/>
    <n v="74.6070588235294"/>
  </r>
  <r>
    <s v="PRODUCTAUC"/>
    <x v="2"/>
    <n v="245"/>
    <n v="141764"/>
    <s v="CHANNEL W"/>
    <x v="0"/>
    <n v="245"/>
    <n v="1024.25"/>
    <n v="1024.25"/>
    <x v="0"/>
    <n v="779.25"/>
    <n v="779.25"/>
    <n v="76.080058579448377"/>
  </r>
  <r>
    <s v="PRODUCTEM"/>
    <x v="2"/>
    <n v="128"/>
    <n v="141765"/>
    <s v="CHANNEL A"/>
    <x v="0"/>
    <n v="128"/>
    <n v="254"/>
    <n v="254"/>
    <x v="2"/>
    <n v="126"/>
    <n v="126"/>
    <n v="49.606299212598429"/>
  </r>
  <r>
    <s v="PRODUCTAB"/>
    <x v="5"/>
    <n v="99"/>
    <n v="141766"/>
    <s v="CHANNEL W"/>
    <x v="2"/>
    <n v="198"/>
    <n v="378.25"/>
    <n v="756.5"/>
    <x v="0"/>
    <n v="279.25"/>
    <n v="558.5"/>
    <n v="73.826834104428286"/>
  </r>
  <r>
    <s v="PRODUCTBG"/>
    <x v="13"/>
    <n v="110"/>
    <n v="141767"/>
    <s v="CHANNEL W"/>
    <x v="0"/>
    <n v="110"/>
    <n v="420.75"/>
    <n v="420.75"/>
    <x v="1"/>
    <n v="310.75"/>
    <n v="310.75"/>
    <n v="73.856209150326805"/>
  </r>
  <r>
    <s v="PRODUCTCXC"/>
    <x v="17"/>
    <n v="48"/>
    <n v="141768"/>
    <s v="CHANNEL F"/>
    <x v="2"/>
    <n v="96"/>
    <n v="158.24"/>
    <n v="316.48"/>
    <x v="5"/>
    <n v="110.24000000000001"/>
    <n v="220.48000000000002"/>
    <n v="69.666329625884742"/>
  </r>
  <r>
    <s v="PRODUCTFH"/>
    <x v="4"/>
    <n v="725"/>
    <n v="141768"/>
    <s v="CHANNEL F"/>
    <x v="0"/>
    <n v="725"/>
    <n v="1603.74"/>
    <n v="1603.74"/>
    <x v="5"/>
    <n v="878.74"/>
    <n v="878.74"/>
    <n v="54.793170962874285"/>
  </r>
  <r>
    <s v="PRODUCTBQ"/>
    <x v="4"/>
    <n v="34.5"/>
    <n v="141769"/>
    <s v="CHANNEL F"/>
    <x v="0"/>
    <n v="34.5"/>
    <n v="97.15"/>
    <n v="97.15"/>
    <x v="2"/>
    <n v="62.650000000000006"/>
    <n v="62.650000000000006"/>
    <n v="64.487905301080801"/>
  </r>
  <r>
    <s v="PRODUCTAJD"/>
    <x v="11"/>
    <n v="0"/>
    <n v="141770"/>
    <s v="CHANNEL E"/>
    <x v="0"/>
    <n v="0"/>
    <n v="0"/>
    <n v="0"/>
    <x v="0"/>
    <n v="0"/>
    <n v="0"/>
    <e v="#DIV/0!"/>
  </r>
  <r>
    <s v="PRODUCTBQC"/>
    <x v="21"/>
    <n v="657"/>
    <n v="141771"/>
    <s v="CHANNEL F"/>
    <x v="0"/>
    <n v="657"/>
    <n v="2226.4"/>
    <n v="2226.4"/>
    <x v="5"/>
    <n v="1569.4"/>
    <n v="1569.4"/>
    <n v="70.490477901545106"/>
  </r>
  <r>
    <s v="PRODUCTCC"/>
    <x v="10"/>
    <n v="259"/>
    <n v="141772"/>
    <s v="CHANNEL F"/>
    <x v="2"/>
    <n v="518"/>
    <n v="864.8"/>
    <n v="1729.6"/>
    <x v="1"/>
    <n v="605.79999999999995"/>
    <n v="1211.5999999999999"/>
    <n v="70.05087881591119"/>
  </r>
  <r>
    <s v="PRODUCTAL"/>
    <x v="4"/>
    <n v="50"/>
    <n v="141772"/>
    <s v="CHANNEL F"/>
    <x v="0"/>
    <n v="50"/>
    <n v="172.96"/>
    <n v="172.96"/>
    <x v="1"/>
    <n v="122.96000000000001"/>
    <n v="122.96000000000001"/>
    <n v="71.091581868640148"/>
  </r>
  <r>
    <s v="PRODUCTBL"/>
    <x v="0"/>
    <n v="292"/>
    <n v="141773"/>
    <s v="CHANNEL W"/>
    <x v="0"/>
    <n v="292"/>
    <n v="1120.5"/>
    <n v="1120.5"/>
    <x v="3"/>
    <n v="828.5"/>
    <n v="828.5"/>
    <n v="73.940205265506478"/>
  </r>
  <r>
    <s v="PRODUCTAZC"/>
    <x v="17"/>
    <n v="41"/>
    <n v="141774"/>
    <s v="CHANNEL Z"/>
    <x v="0"/>
    <n v="41"/>
    <n v="166.5"/>
    <n v="166.5"/>
    <x v="6"/>
    <n v="125.5"/>
    <n v="125.5"/>
    <n v="75.37537537537537"/>
  </r>
  <r>
    <s v="PRODUCTDT"/>
    <x v="5"/>
    <n v="120"/>
    <n v="141775"/>
    <s v="CHANNEL W"/>
    <x v="2"/>
    <n v="240"/>
    <n v="514.25"/>
    <n v="1028.5"/>
    <x v="0"/>
    <n v="394.25"/>
    <n v="788.5"/>
    <n v="76.665046183762769"/>
  </r>
  <r>
    <s v="PRODUCTEAC"/>
    <x v="21"/>
    <n v="436"/>
    <n v="141776"/>
    <s v="CHANNEL F"/>
    <x v="0"/>
    <n v="436"/>
    <n v="1608.16"/>
    <n v="1608.16"/>
    <x v="5"/>
    <n v="1172.1600000000001"/>
    <n v="1172.1600000000001"/>
    <n v="72.888269823898128"/>
  </r>
  <r>
    <s v="PRODUCTAL"/>
    <x v="4"/>
    <n v="50"/>
    <n v="141776"/>
    <s v="CHANNEL F"/>
    <x v="0"/>
    <n v="50"/>
    <n v="160.82"/>
    <n v="160.82"/>
    <x v="5"/>
    <n v="110.82"/>
    <n v="110.82"/>
    <n v="68.909339634373836"/>
  </r>
  <r>
    <s v="PRODUCTEB"/>
    <x v="27"/>
    <n v="588"/>
    <n v="141777"/>
    <s v="CHANNEL A"/>
    <x v="0"/>
    <n v="588"/>
    <n v="905.5"/>
    <n v="905.5"/>
    <x v="1"/>
    <n v="317.5"/>
    <n v="317.5"/>
    <n v="35.063500828271671"/>
  </r>
  <r>
    <s v="PRODUCTEBC"/>
    <x v="2"/>
    <n v="229"/>
    <n v="141778"/>
    <s v="CHANNEL W"/>
    <x v="0"/>
    <n v="229"/>
    <n v="879.75"/>
    <n v="879.75"/>
    <x v="3"/>
    <n v="650.75"/>
    <n v="650.75"/>
    <n v="73.969877806194944"/>
  </r>
  <r>
    <s v="PRODUCTAVC"/>
    <x v="17"/>
    <n v="60"/>
    <n v="141779"/>
    <s v="CHANNEL A"/>
    <x v="0"/>
    <n v="60"/>
    <n v="202.4"/>
    <n v="202.4"/>
    <x v="1"/>
    <n v="142.4"/>
    <n v="142.4"/>
    <n v="70.355731225296452"/>
  </r>
  <r>
    <s v="PRODUCTEC"/>
    <x v="9"/>
    <n v="950"/>
    <n v="141780"/>
    <s v="CHANNEL A"/>
    <x v="0"/>
    <n v="950"/>
    <n v="724.96"/>
    <n v="724.96"/>
    <x v="5"/>
    <n v="-225.03999999999996"/>
    <n v="-225.03999999999996"/>
    <n v="-31.041712646214958"/>
  </r>
  <r>
    <s v="PRODUCTEC"/>
    <x v="9"/>
    <n v="950"/>
    <n v="141781"/>
    <s v="CHANNEL A"/>
    <x v="0"/>
    <n v="950"/>
    <n v="2273.31"/>
    <n v="2273.31"/>
    <x v="1"/>
    <n v="1323.31"/>
    <n v="1323.31"/>
    <n v="58.210714772732274"/>
  </r>
  <r>
    <s v="PRODUCTAR"/>
    <x v="3"/>
    <n v="69"/>
    <n v="141781"/>
    <s v="CHANNEL A"/>
    <x v="2"/>
    <n v="138"/>
    <n v="152.35"/>
    <n v="304.7"/>
    <x v="1"/>
    <n v="83.35"/>
    <n v="166.7"/>
    <n v="54.709550377420413"/>
  </r>
  <r>
    <s v="PRODUCTECC"/>
    <x v="3"/>
    <n v="42"/>
    <n v="141781"/>
    <s v="CHANNEL A"/>
    <x v="0"/>
    <n v="42"/>
    <n v="114.08"/>
    <n v="114.08"/>
    <x v="1"/>
    <n v="72.08"/>
    <n v="72.08"/>
    <n v="63.18373071528751"/>
  </r>
  <r>
    <s v="PRODUCTBEC"/>
    <x v="0"/>
    <n v="202"/>
    <n v="141781"/>
    <s v="CHANNEL A"/>
    <x v="0"/>
    <n v="202"/>
    <n v="490.17"/>
    <n v="490.17"/>
    <x v="1"/>
    <n v="288.17"/>
    <n v="288.17"/>
    <n v="58.789807617765263"/>
  </r>
  <r>
    <s v="PRODUCTDTC"/>
    <x v="11"/>
    <n v="75"/>
    <n v="141781"/>
    <s v="CHANNEL A"/>
    <x v="0"/>
    <n v="75"/>
    <n v="181.05"/>
    <n v="181.05"/>
    <x v="1"/>
    <n v="106.05000000000001"/>
    <n v="106.05000000000001"/>
    <n v="58.574979287489647"/>
  </r>
  <r>
    <s v="PRODUCTDE"/>
    <x v="17"/>
    <n v="56"/>
    <n v="141781"/>
    <s v="CHANNEL A"/>
    <x v="1"/>
    <n v="224"/>
    <n v="187.68"/>
    <n v="750.72"/>
    <x v="1"/>
    <n v="131.68"/>
    <n v="526.72"/>
    <n v="70.161977834612117"/>
  </r>
  <r>
    <s v="PRODUCTAR"/>
    <x v="3"/>
    <n v="69"/>
    <n v="141781"/>
    <s v="CHANNEL A"/>
    <x v="2"/>
    <n v="138"/>
    <n v="152.35"/>
    <n v="304.7"/>
    <x v="1"/>
    <n v="83.35"/>
    <n v="166.7"/>
    <n v="54.709550377420413"/>
  </r>
  <r>
    <s v="PRODUCTED"/>
    <x v="5"/>
    <n v="282"/>
    <n v="141781"/>
    <s v="CHANNEL A"/>
    <x v="0"/>
    <n v="282"/>
    <n v="548.32000000000005"/>
    <n v="548.32000000000005"/>
    <x v="1"/>
    <n v="266.32000000000005"/>
    <n v="266.32000000000005"/>
    <n v="48.5701779982492"/>
  </r>
  <r>
    <s v="PRODUCTED"/>
    <x v="5"/>
    <n v="282"/>
    <n v="141781"/>
    <s v="CHANNEL A"/>
    <x v="2"/>
    <n v="564"/>
    <n v="732.32"/>
    <n v="1464.64"/>
    <x v="1"/>
    <n v="450.32000000000005"/>
    <n v="900.6400000000001"/>
    <n v="61.492243827834827"/>
  </r>
  <r>
    <s v="PRODUCTAW"/>
    <x v="3"/>
    <n v="50"/>
    <n v="141781"/>
    <s v="CHANNEL A"/>
    <x v="0"/>
    <n v="50"/>
    <n v="255"/>
    <n v="255"/>
    <x v="1"/>
    <n v="205"/>
    <n v="205"/>
    <n v="80.392156862745097"/>
  </r>
  <r>
    <s v="PRODUCTAI"/>
    <x v="4"/>
    <n v="1"/>
    <n v="141782"/>
    <s v="CHANNEL A"/>
    <x v="0"/>
    <n v="1"/>
    <n v="100"/>
    <n v="100"/>
    <x v="2"/>
    <n v="99"/>
    <n v="99"/>
    <n v="99"/>
  </r>
  <r>
    <s v="PRODUCTEDC"/>
    <x v="3"/>
    <n v="35"/>
    <n v="141783"/>
    <s v="CHANNEL A"/>
    <x v="0"/>
    <n v="35"/>
    <n v="116.28"/>
    <n v="116.28"/>
    <x v="1"/>
    <n v="81.28"/>
    <n v="81.28"/>
    <n v="69.900240798073625"/>
  </r>
  <r>
    <s v="PRODUCTEE"/>
    <x v="21"/>
    <n v="515"/>
    <n v="141784"/>
    <s v="CHANNEL A"/>
    <x v="0"/>
    <n v="515"/>
    <n v="1652"/>
    <n v="1652"/>
    <x v="5"/>
    <n v="1137"/>
    <n v="1137"/>
    <n v="68.825665859564168"/>
  </r>
  <r>
    <s v="PRODUCTC"/>
    <x v="21"/>
    <n v="591"/>
    <n v="141784"/>
    <s v="CHANNEL A"/>
    <x v="0"/>
    <n v="591"/>
    <n v="1892"/>
    <n v="1892"/>
    <x v="5"/>
    <n v="1301"/>
    <n v="1301"/>
    <n v="68.763213530655392"/>
  </r>
  <r>
    <s v="PRODUCTBI"/>
    <x v="26"/>
    <n v="124"/>
    <n v="141785"/>
    <s v="CHANNEL W"/>
    <x v="0"/>
    <n v="124"/>
    <n v="616.5"/>
    <n v="616.5"/>
    <x v="0"/>
    <n v="492.5"/>
    <n v="492.5"/>
    <n v="79.886455798864546"/>
  </r>
  <r>
    <s v="PRODUCTBHD"/>
    <x v="0"/>
    <n v="267"/>
    <n v="141785"/>
    <s v="CHANNEL W"/>
    <x v="0"/>
    <n v="267"/>
    <n v="1273.5"/>
    <n v="1273.5"/>
    <x v="0"/>
    <n v="1006.5"/>
    <n v="1006.5"/>
    <n v="79.034157832744398"/>
  </r>
  <r>
    <s v="PRODUCTAM"/>
    <x v="17"/>
    <n v="47"/>
    <n v="141786"/>
    <s v="CHANNEL W"/>
    <x v="2"/>
    <n v="94"/>
    <n v="182.75"/>
    <n v="365.5"/>
    <x v="0"/>
    <n v="135.75"/>
    <n v="271.5"/>
    <n v="74.281805745554024"/>
  </r>
  <r>
    <s v="PRODUCTAHC"/>
    <x v="17"/>
    <n v="50"/>
    <n v="141787"/>
    <s v="CHANNEL Z"/>
    <x v="0"/>
    <n v="50"/>
    <n v="202.5"/>
    <n v="202.5"/>
    <x v="6"/>
    <n v="152.5"/>
    <n v="152.5"/>
    <n v="75.308641975308646"/>
  </r>
  <r>
    <s v="PRODUCTEF"/>
    <x v="5"/>
    <n v="75"/>
    <n v="141788"/>
    <s v="CHANNEL A"/>
    <x v="2"/>
    <n v="150"/>
    <n v="268.64"/>
    <n v="537.28"/>
    <x v="1"/>
    <n v="193.64"/>
    <n v="387.28"/>
    <n v="72.081596188207271"/>
  </r>
  <r>
    <s v="PRODUCTBRC"/>
    <x v="11"/>
    <n v="32"/>
    <n v="141789"/>
    <s v="CHANNEL Z"/>
    <x v="2"/>
    <n v="64"/>
    <n v="157.5"/>
    <n v="315"/>
    <x v="6"/>
    <n v="125.5"/>
    <n v="251"/>
    <n v="79.682539682539684"/>
  </r>
  <r>
    <s v="PRODUCTAM"/>
    <x v="17"/>
    <n v="47"/>
    <n v="141790"/>
    <s v="CHANNEL E"/>
    <x v="2"/>
    <n v="94"/>
    <n v="183"/>
    <n v="366"/>
    <x v="0"/>
    <n v="136"/>
    <n v="272"/>
    <n v="74.316939890710387"/>
  </r>
  <r>
    <s v="PRODUCTCQ"/>
    <x v="5"/>
    <n v="153"/>
    <n v="141791"/>
    <s v="CHANNEL A"/>
    <x v="0"/>
    <n v="153"/>
    <n v="504.16"/>
    <n v="504.16"/>
    <x v="1"/>
    <n v="351.16"/>
    <n v="351.16"/>
    <n v="69.652491272611869"/>
  </r>
  <r>
    <s v="PRODUCTAYC"/>
    <x v="10"/>
    <n v="208"/>
    <n v="141791"/>
    <s v="CHANNEL A"/>
    <x v="0"/>
    <n v="208"/>
    <n v="688.16"/>
    <n v="688.16"/>
    <x v="1"/>
    <n v="480.15999999999997"/>
    <n v="480.15999999999997"/>
    <n v="69.774471053243431"/>
  </r>
  <r>
    <s v="PRODUCTDWC"/>
    <x v="13"/>
    <n v="150"/>
    <n v="141791"/>
    <s v="CHANNEL A"/>
    <x v="0"/>
    <n v="150"/>
    <n v="496.8"/>
    <n v="496.8"/>
    <x v="1"/>
    <n v="346.8"/>
    <n v="346.8"/>
    <n v="69.806763285024147"/>
  </r>
  <r>
    <s v="PRODUCTEFC"/>
    <x v="0"/>
    <n v="723"/>
    <n v="141791"/>
    <s v="CHANNEL A"/>
    <x v="0"/>
    <n v="723"/>
    <n v="2719.52"/>
    <n v="2719.52"/>
    <x v="1"/>
    <n v="1996.52"/>
    <n v="1996.52"/>
    <n v="73.414426075189738"/>
  </r>
  <r>
    <s v="PRODUCTCO"/>
    <x v="29"/>
    <n v="65"/>
    <n v="141791"/>
    <s v="CHANNEL A"/>
    <x v="0"/>
    <n v="65"/>
    <n v="261.27999999999997"/>
    <n v="261.27999999999997"/>
    <x v="1"/>
    <n v="196.27999999999997"/>
    <n v="196.27999999999997"/>
    <n v="75.122473974280467"/>
  </r>
  <r>
    <s v="PRODUCTEG"/>
    <x v="22"/>
    <n v="17"/>
    <n v="141791"/>
    <s v="CHANNEL A"/>
    <x v="0"/>
    <n v="17"/>
    <n v="31.64"/>
    <n v="31.64"/>
    <x v="1"/>
    <n v="14.64"/>
    <n v="14.64"/>
    <n v="46.27054361567636"/>
  </r>
  <r>
    <s v="PRODUCTEGC"/>
    <x v="26"/>
    <n v="227"/>
    <n v="141791"/>
    <s v="CHANNEL A"/>
    <x v="0"/>
    <n v="227"/>
    <n v="754.4"/>
    <n v="754.4"/>
    <x v="1"/>
    <n v="527.4"/>
    <n v="527.4"/>
    <n v="69.909862142099684"/>
  </r>
  <r>
    <s v="PRODUCTEH"/>
    <x v="26"/>
    <n v="213"/>
    <n v="141791"/>
    <s v="CHANNEL A"/>
    <x v="2"/>
    <n v="426"/>
    <n v="842.72"/>
    <n v="1685.44"/>
    <x v="1"/>
    <n v="629.72"/>
    <n v="1259.44"/>
    <n v="74.724700968293149"/>
  </r>
  <r>
    <s v="PRODUCTCC"/>
    <x v="10"/>
    <n v="259"/>
    <n v="141791"/>
    <s v="CHANNEL A"/>
    <x v="0"/>
    <n v="259"/>
    <n v="864.8"/>
    <n v="864.8"/>
    <x v="1"/>
    <n v="605.79999999999995"/>
    <n v="605.79999999999995"/>
    <n v="70.05087881591119"/>
  </r>
  <r>
    <s v="PRODUCTEHC"/>
    <x v="26"/>
    <n v="248"/>
    <n v="141791"/>
    <s v="CHANNEL A"/>
    <x v="0"/>
    <n v="248"/>
    <n v="1048.8"/>
    <n v="1048.8"/>
    <x v="1"/>
    <n v="800.8"/>
    <n v="800.8"/>
    <n v="76.353928299008388"/>
  </r>
  <r>
    <s v="PRODUCTBN"/>
    <x v="0"/>
    <n v="267"/>
    <n v="141791"/>
    <s v="CHANNEL A"/>
    <x v="0"/>
    <n v="267"/>
    <n v="1041.44"/>
    <n v="1041.44"/>
    <x v="1"/>
    <n v="774.44"/>
    <n v="774.44"/>
    <n v="74.362421262866789"/>
  </r>
  <r>
    <s v="PRODUCTEI"/>
    <x v="22"/>
    <n v="9.5"/>
    <n v="141791"/>
    <s v="CHANNEL A"/>
    <x v="0"/>
    <n v="9.5"/>
    <n v="27.96"/>
    <n v="27.96"/>
    <x v="1"/>
    <n v="18.46"/>
    <n v="18.46"/>
    <n v="66.022889842632338"/>
  </r>
  <r>
    <s v="PRODUCTEJ"/>
    <x v="24"/>
    <n v="449"/>
    <n v="141791"/>
    <s v="CHANNEL A"/>
    <x v="0"/>
    <n v="449"/>
    <n v="828"/>
    <n v="828"/>
    <x v="1"/>
    <n v="379"/>
    <n v="379"/>
    <n v="45.772946859903378"/>
  </r>
  <r>
    <s v="PRODUCTEJC"/>
    <x v="24"/>
    <n v="139"/>
    <n v="141791"/>
    <s v="CHANNEL A"/>
    <x v="0"/>
    <n v="139"/>
    <n v="253.92"/>
    <n v="253.92"/>
    <x v="1"/>
    <n v="114.91999999999999"/>
    <n v="114.91999999999999"/>
    <n v="45.258349086326398"/>
  </r>
  <r>
    <s v="PRODUCTEK"/>
    <x v="24"/>
    <n v="139"/>
    <n v="141791"/>
    <s v="CHANNEL A"/>
    <x v="0"/>
    <n v="139"/>
    <n v="253.92"/>
    <n v="253.92"/>
    <x v="1"/>
    <n v="114.91999999999999"/>
    <n v="114.91999999999999"/>
    <n v="45.258349086326398"/>
  </r>
  <r>
    <s v="PRODUCTEIC"/>
    <x v="1"/>
    <n v="149"/>
    <n v="141792"/>
    <s v="CHANNEL A"/>
    <x v="0"/>
    <n v="149"/>
    <n v="328.99"/>
    <n v="328.99"/>
    <x v="1"/>
    <n v="179.99"/>
    <n v="179.99"/>
    <n v="54.709869600899729"/>
  </r>
  <r>
    <s v="PRODUCTBRC"/>
    <x v="11"/>
    <n v="32"/>
    <n v="141793"/>
    <s v="CHANNEL F"/>
    <x v="2"/>
    <n v="64"/>
    <n v="128.80000000000001"/>
    <n v="257.60000000000002"/>
    <x v="4"/>
    <n v="96.800000000000011"/>
    <n v="193.60000000000002"/>
    <n v="75.155279503105589"/>
  </r>
  <r>
    <s v="PRODUCTATC"/>
    <x v="17"/>
    <n v="56"/>
    <n v="141794"/>
    <s v="CHANNEL W"/>
    <x v="2"/>
    <n v="112"/>
    <n v="216.75"/>
    <n v="433.5"/>
    <x v="0"/>
    <n v="160.75"/>
    <n v="321.5"/>
    <n v="74.16378316032295"/>
  </r>
  <r>
    <s v="PRODUCTEKC"/>
    <x v="0"/>
    <n v="876"/>
    <n v="141795"/>
    <s v="CHANNEL W"/>
    <x v="0"/>
    <n v="876"/>
    <n v="2100"/>
    <n v="2100"/>
    <x v="0"/>
    <n v="1224"/>
    <n v="1224"/>
    <n v="58.285714285714285"/>
  </r>
  <r>
    <s v="PRODUCTAHC"/>
    <x v="17"/>
    <n v="50"/>
    <n v="141796"/>
    <s v="CHANNEL W"/>
    <x v="3"/>
    <n v="150"/>
    <n v="191.25"/>
    <n v="573.75"/>
    <x v="0"/>
    <n v="141.25"/>
    <n v="423.75"/>
    <n v="73.856209150326805"/>
  </r>
  <r>
    <s v="PRODUCTEL"/>
    <x v="23"/>
    <n v="84"/>
    <n v="141797"/>
    <s v="CHANNEL W"/>
    <x v="0"/>
    <n v="84"/>
    <n v="361.25"/>
    <n v="361.25"/>
    <x v="0"/>
    <n v="277.25"/>
    <n v="277.25"/>
    <n v="76.747404844290656"/>
  </r>
  <r>
    <s v="PRODUCTELC"/>
    <x v="1"/>
    <n v="129"/>
    <n v="141798"/>
    <s v="CHANNEL W"/>
    <x v="0"/>
    <n v="129"/>
    <n v="280.58"/>
    <n v="280.58"/>
    <x v="0"/>
    <n v="151.57999999999998"/>
    <n v="151.57999999999998"/>
    <n v="54.023807826644813"/>
  </r>
  <r>
    <s v="PRODUCTARC"/>
    <x v="15"/>
    <n v="467"/>
    <n v="141799"/>
    <s v="CHANNEL F"/>
    <x v="0"/>
    <n v="467"/>
    <n v="1549.28"/>
    <n v="1549.28"/>
    <x v="1"/>
    <n v="1082.28"/>
    <n v="1082.28"/>
    <n v="69.85696581637923"/>
  </r>
  <r>
    <s v="PRODUCTAHC"/>
    <x v="17"/>
    <n v="50"/>
    <n v="141800"/>
    <s v="CHANNEL W"/>
    <x v="3"/>
    <n v="150"/>
    <n v="191.25"/>
    <n v="573.75"/>
    <x v="1"/>
    <n v="141.25"/>
    <n v="423.75"/>
    <n v="73.856209150326805"/>
  </r>
  <r>
    <s v="PRODUCTDHC"/>
    <x v="17"/>
    <n v="70"/>
    <n v="141801"/>
    <s v="CHANNEL W"/>
    <x v="2"/>
    <n v="140"/>
    <n v="267.75"/>
    <n v="535.5"/>
    <x v="0"/>
    <n v="197.75"/>
    <n v="395.5"/>
    <n v="73.856209150326805"/>
  </r>
  <r>
    <s v="PRODUCTDLC"/>
    <x v="10"/>
    <n v="309"/>
    <n v="141802"/>
    <s v="CHANNEL F"/>
    <x v="0"/>
    <n v="309"/>
    <n v="1137.1199999999999"/>
    <n v="1137.1199999999999"/>
    <x v="5"/>
    <n v="828.11999999999989"/>
    <n v="828.11999999999989"/>
    <n v="72.826086956521735"/>
  </r>
  <r>
    <s v="PRODUCTAL"/>
    <x v="4"/>
    <n v="50"/>
    <n v="141802"/>
    <s v="CHANNEL F"/>
    <x v="0"/>
    <n v="50"/>
    <n v="120"/>
    <n v="120"/>
    <x v="5"/>
    <n v="70"/>
    <n v="70"/>
    <n v="58.333333333333336"/>
  </r>
  <r>
    <s v="PRODUCTEN"/>
    <x v="8"/>
    <n v="100"/>
    <n v="141803"/>
    <s v="CHANNEL F"/>
    <x v="0"/>
    <n v="100"/>
    <n v="371.68"/>
    <n v="371.68"/>
    <x v="1"/>
    <n v="271.68"/>
    <n v="271.68"/>
    <n v="73.095135600516571"/>
  </r>
  <r>
    <s v="PRODUCTEMC"/>
    <x v="4"/>
    <n v="327"/>
    <n v="141803"/>
    <s v="CHANNEL F"/>
    <x v="0"/>
    <n v="327"/>
    <n v="1144.48"/>
    <n v="1144.48"/>
    <x v="5"/>
    <n v="817.48"/>
    <n v="817.48"/>
    <n v="71.428072137564655"/>
  </r>
  <r>
    <s v="PRODUCTAHC"/>
    <x v="17"/>
    <n v="50"/>
    <n v="141804"/>
    <s v="CHANNEL W"/>
    <x v="0"/>
    <n v="50"/>
    <n v="191.25"/>
    <n v="191.25"/>
    <x v="0"/>
    <n v="141.25"/>
    <n v="141.25"/>
    <n v="73.856209150326805"/>
  </r>
  <r>
    <s v="PRODUCTAHC"/>
    <x v="17"/>
    <n v="50"/>
    <n v="141805"/>
    <s v="CHANNEL F"/>
    <x v="3"/>
    <n v="150.00000000000006"/>
    <n v="165.6"/>
    <n v="496.8"/>
    <x v="2"/>
    <n v="115.6"/>
    <n v="346.79999999999995"/>
    <n v="69.806763285024147"/>
  </r>
  <r>
    <s v="PRODUCTGY"/>
    <x v="4"/>
    <n v="169"/>
    <n v="141806"/>
    <s v="CHANNEL A"/>
    <x v="0"/>
    <n v="169"/>
    <n v="308.69"/>
    <n v="308.69"/>
    <x v="2"/>
    <n v="139.69"/>
    <n v="139.69"/>
    <n v="45.252518708089021"/>
  </r>
  <r>
    <s v="PRODUCTENC"/>
    <x v="24"/>
    <n v="359"/>
    <n v="141807"/>
    <s v="CHANNEL A"/>
    <x v="0"/>
    <n v="359"/>
    <n v="658.72"/>
    <n v="658.72"/>
    <x v="1"/>
    <n v="299.72000000000003"/>
    <n v="299.72000000000003"/>
    <n v="45.500364342968183"/>
  </r>
  <r>
    <s v="PRODUCTEO"/>
    <x v="3"/>
    <n v="37"/>
    <n v="141808"/>
    <s v="CHANNEL A"/>
    <x v="3"/>
    <n v="111"/>
    <n v="121.44"/>
    <n v="364.32"/>
    <x v="2"/>
    <n v="84.44"/>
    <n v="253.32"/>
    <n v="69.532279314888015"/>
  </r>
  <r>
    <s v="PRODUCTEOC"/>
    <x v="4"/>
    <n v="35"/>
    <n v="141808"/>
    <s v="CHANNEL A"/>
    <x v="2"/>
    <n v="70"/>
    <n v="77.28"/>
    <n v="154.56"/>
    <x v="2"/>
    <n v="42.28"/>
    <n v="84.56"/>
    <n v="54.710144927536234"/>
  </r>
  <r>
    <s v="PRODUCTEQ"/>
    <x v="12"/>
    <n v="173"/>
    <n v="141809"/>
    <s v="CHANNEL F"/>
    <x v="0"/>
    <n v="173"/>
    <n v="636.64"/>
    <n v="636.64"/>
    <x v="1"/>
    <n v="463.64"/>
    <n v="463.64"/>
    <n v="72.826086956521735"/>
  </r>
  <r>
    <s v="PRODUCTBM"/>
    <x v="10"/>
    <n v="787"/>
    <n v="141809"/>
    <s v="CHANNEL F"/>
    <x v="0"/>
    <n v="787"/>
    <n v="2609.12"/>
    <n v="2609.12"/>
    <x v="5"/>
    <n v="1822.12"/>
    <n v="1822.12"/>
    <n v="69.836573250751215"/>
  </r>
  <r>
    <s v="PRODUCTAWC"/>
    <x v="2"/>
    <n v="0"/>
    <n v="141809"/>
    <s v="CHANNEL F"/>
    <x v="0"/>
    <n v="0"/>
    <n v="1151.8399999999999"/>
    <n v="1151.8399999999999"/>
    <x v="5"/>
    <n v="1151.8399999999999"/>
    <n v="1151.8399999999999"/>
    <n v="100"/>
  </r>
  <r>
    <s v="PRODUCTEP"/>
    <x v="11"/>
    <n v="29"/>
    <n v="141809"/>
    <s v="CHANNEL F"/>
    <x v="4"/>
    <n v="174"/>
    <n v="121.44"/>
    <n v="728.64"/>
    <x v="5"/>
    <n v="92.44"/>
    <n v="554.64"/>
    <n v="76.119894598155469"/>
  </r>
  <r>
    <s v="PRODUCTEPC"/>
    <x v="30"/>
    <n v="312"/>
    <n v="141809"/>
    <s v="CHANNEL F"/>
    <x v="0"/>
    <n v="312"/>
    <n v="1034.08"/>
    <n v="1034.08"/>
    <x v="5"/>
    <n v="722.07999999999993"/>
    <n v="722.07999999999993"/>
    <n v="69.82825313321986"/>
  </r>
  <r>
    <s v="PRODUCTAWD"/>
    <x v="18"/>
    <n v="386"/>
    <n v="141809"/>
    <s v="CHANNEL F"/>
    <x v="0"/>
    <n v="386"/>
    <n v="1074.56"/>
    <n v="1074.56"/>
    <x v="5"/>
    <n v="688.56"/>
    <n v="688.56"/>
    <n v="64.078320428826686"/>
  </r>
  <r>
    <s v="PRODUCTEQC"/>
    <x v="3"/>
    <n v="16"/>
    <n v="141810"/>
    <s v="CHANNEL A"/>
    <x v="2"/>
    <n v="32"/>
    <n v="55.2"/>
    <n v="110.4"/>
    <x v="2"/>
    <n v="39.200000000000003"/>
    <n v="78.400000000000006"/>
    <n v="71.014492753623188"/>
  </r>
  <r>
    <s v="PRODUCTEQC"/>
    <x v="3"/>
    <n v="16"/>
    <n v="141811"/>
    <s v="CHANNEL A"/>
    <x v="0"/>
    <n v="16"/>
    <n v="55.2"/>
    <n v="55.2"/>
    <x v="2"/>
    <n v="39.200000000000003"/>
    <n v="39.200000000000003"/>
    <n v="71.014492753623188"/>
  </r>
  <r>
    <s v="PRODUCTDIC"/>
    <x v="7"/>
    <n v="1493"/>
    <n v="141812"/>
    <s v="CHANNEL Z"/>
    <x v="0"/>
    <n v="1493"/>
    <n v="3247.28"/>
    <n v="3247.28"/>
    <x v="6"/>
    <n v="1754.2800000000002"/>
    <n v="1754.2800000000002"/>
    <n v="54.023059298859351"/>
  </r>
  <r>
    <s v="PRODUCTD"/>
    <x v="17"/>
    <n v="54"/>
    <n v="141813"/>
    <s v="CHANNEL A"/>
    <x v="2"/>
    <n v="108"/>
    <n v="180.32"/>
    <n v="360.64"/>
    <x v="5"/>
    <n v="126.32"/>
    <n v="252.64"/>
    <n v="70.053238686779068"/>
  </r>
  <r>
    <s v="PRODUCTBN"/>
    <x v="0"/>
    <n v="267"/>
    <n v="141813"/>
    <s v="CHANNEL A"/>
    <x v="0"/>
    <n v="267"/>
    <n v="1041.44"/>
    <n v="1041.44"/>
    <x v="5"/>
    <n v="774.44"/>
    <n v="774.44"/>
    <n v="74.362421262866789"/>
  </r>
  <r>
    <s v="PRODUCTER"/>
    <x v="20"/>
    <n v="186"/>
    <n v="141813"/>
    <s v="CHANNEL A"/>
    <x v="0"/>
    <n v="186"/>
    <n v="450.43"/>
    <n v="450.43"/>
    <x v="5"/>
    <n v="264.43"/>
    <n v="264.43"/>
    <n v="58.706125258086715"/>
  </r>
  <r>
    <s v="PRODUCTERC"/>
    <x v="20"/>
    <n v="208"/>
    <n v="141814"/>
    <s v="CHANNEL A"/>
    <x v="0"/>
    <n v="208"/>
    <n v="503.42"/>
    <n v="503.42"/>
    <x v="5"/>
    <n v="295.42"/>
    <n v="295.42"/>
    <n v="58.682610941162451"/>
  </r>
  <r>
    <s v="PRODUCTDO"/>
    <x v="15"/>
    <n v="192"/>
    <n v="141814"/>
    <s v="CHANNEL A"/>
    <x v="0"/>
    <n v="192"/>
    <n v="636.64"/>
    <n v="636.64"/>
    <x v="5"/>
    <n v="444.64"/>
    <n v="444.64"/>
    <n v="69.841668760995219"/>
  </r>
  <r>
    <s v="PRODUCTBMC"/>
    <x v="0"/>
    <n v="642"/>
    <n v="141814"/>
    <s v="CHANNEL A"/>
    <x v="0"/>
    <n v="642"/>
    <n v="2653.28"/>
    <n v="2653.28"/>
    <x v="5"/>
    <n v="2011.2800000000002"/>
    <n v="2011.2800000000002"/>
    <n v="75.803533739371645"/>
  </r>
  <r>
    <s v="PRODUCTCQ"/>
    <x v="5"/>
    <n v="153"/>
    <n v="141815"/>
    <s v="CHANNEL F"/>
    <x v="0"/>
    <n v="153"/>
    <n v="504.16"/>
    <n v="504.16"/>
    <x v="1"/>
    <n v="351.16"/>
    <n v="351.16"/>
    <n v="69.652491272611869"/>
  </r>
  <r>
    <s v="PRODUCTAR"/>
    <x v="3"/>
    <n v="69"/>
    <n v="141815"/>
    <s v="CHANNEL F"/>
    <x v="0"/>
    <n v="69"/>
    <n v="152.35"/>
    <n v="152.35"/>
    <x v="4"/>
    <n v="83.35"/>
    <n v="83.35"/>
    <n v="54.709550377420413"/>
  </r>
  <r>
    <s v="PRODUCTES"/>
    <x v="7"/>
    <n v="419"/>
    <n v="141816"/>
    <s v="CHANNEL A"/>
    <x v="0"/>
    <n v="419"/>
    <n v="925.15"/>
    <n v="925.15"/>
    <x v="1"/>
    <n v="506.15"/>
    <n v="506.15"/>
    <n v="54.710047019402253"/>
  </r>
  <r>
    <s v="PRODUCTAL"/>
    <x v="4"/>
    <n v="50"/>
    <n v="141816"/>
    <s v="CHANNEL A"/>
    <x v="0"/>
    <n v="50"/>
    <n v="125"/>
    <n v="125"/>
    <x v="1"/>
    <n v="75"/>
    <n v="75"/>
    <n v="60"/>
  </r>
  <r>
    <s v="PRODUCTBS"/>
    <x v="13"/>
    <n v="125"/>
    <n v="141817"/>
    <s v="CHANNEL W"/>
    <x v="0"/>
    <n v="125"/>
    <n v="531.25"/>
    <n v="531.25"/>
    <x v="0"/>
    <n v="406.25"/>
    <n v="406.25"/>
    <n v="76.470588235294116"/>
  </r>
  <r>
    <s v="PRODUCTESC"/>
    <x v="13"/>
    <n v="86"/>
    <n v="141818"/>
    <s v="CHANNEL A"/>
    <x v="0"/>
    <n v="86"/>
    <n v="283.36"/>
    <n v="283.36"/>
    <x v="1"/>
    <n v="197.36"/>
    <n v="197.36"/>
    <n v="69.649915302089212"/>
  </r>
  <r>
    <s v="PRODUCTDS"/>
    <x v="2"/>
    <n v="388"/>
    <n v="141819"/>
    <s v="CHANNEL F"/>
    <x v="0"/>
    <n v="388"/>
    <n v="1155.8900000000001"/>
    <n v="1155.8900000000001"/>
    <x v="5"/>
    <n v="767.8900000000001"/>
    <n v="767.8900000000001"/>
    <n v="66.432792047686206"/>
  </r>
  <r>
    <s v="PRODUCTET"/>
    <x v="10"/>
    <n v="620"/>
    <n v="141819"/>
    <s v="CHANNEL F"/>
    <x v="0"/>
    <n v="620"/>
    <n v="2057.12"/>
    <n v="2057.12"/>
    <x v="5"/>
    <n v="1437.12"/>
    <n v="1437.12"/>
    <n v="69.860776230847009"/>
  </r>
  <r>
    <s v="PRODUCTCC"/>
    <x v="10"/>
    <n v="259"/>
    <n v="141820"/>
    <s v="CHANNEL F"/>
    <x v="0"/>
    <n v="259"/>
    <n v="864.8"/>
    <n v="864.8"/>
    <x v="1"/>
    <n v="605.79999999999995"/>
    <n v="605.79999999999995"/>
    <n v="70.05087881591119"/>
  </r>
  <r>
    <s v="PRODUCTAYC"/>
    <x v="10"/>
    <n v="208"/>
    <n v="141820"/>
    <s v="CHANNEL F"/>
    <x v="0"/>
    <n v="208"/>
    <n v="688.16"/>
    <n v="688.16"/>
    <x v="1"/>
    <n v="480.15999999999997"/>
    <n v="480.15999999999997"/>
    <n v="69.774471053243431"/>
  </r>
  <r>
    <s v="PRODUCTAN"/>
    <x v="13"/>
    <n v="166"/>
    <n v="141820"/>
    <s v="CHANNEL F"/>
    <x v="0"/>
    <n v="166"/>
    <n v="570.4"/>
    <n v="570.4"/>
    <x v="1"/>
    <n v="404.4"/>
    <n v="404.4"/>
    <n v="70.897615708274898"/>
  </r>
  <r>
    <s v="PRODUCTETC"/>
    <x v="15"/>
    <n v="187"/>
    <n v="141820"/>
    <s v="CHANNEL F"/>
    <x v="0"/>
    <n v="187"/>
    <n v="621.91999999999996"/>
    <n v="621.91999999999996"/>
    <x v="1"/>
    <n v="434.91999999999996"/>
    <n v="434.91999999999996"/>
    <n v="69.931824028813992"/>
  </r>
  <r>
    <s v="PRODUCTAUC"/>
    <x v="2"/>
    <n v="245"/>
    <n v="141820"/>
    <s v="CHANNEL F"/>
    <x v="0"/>
    <n v="245"/>
    <n v="886.88"/>
    <n v="886.88"/>
    <x v="1"/>
    <n v="641.88"/>
    <n v="641.88"/>
    <n v="72.375067652895538"/>
  </r>
  <r>
    <s v="PRODUCTEU"/>
    <x v="1"/>
    <n v="63"/>
    <n v="141820"/>
    <s v="CHANNEL F"/>
    <x v="0"/>
    <n v="63"/>
    <n v="209.76"/>
    <n v="209.76"/>
    <x v="1"/>
    <n v="146.76"/>
    <n v="146.76"/>
    <n v="69.96567505720823"/>
  </r>
  <r>
    <s v="PRODUCTDRC"/>
    <x v="11"/>
    <n v="46.5"/>
    <n v="141820"/>
    <s v="CHANNEL F"/>
    <x v="1"/>
    <n v="186"/>
    <n v="150.88"/>
    <n v="603.52"/>
    <x v="1"/>
    <n v="104.38"/>
    <n v="417.52"/>
    <n v="69.180805938494174"/>
  </r>
  <r>
    <s v="PRODUCTAN"/>
    <x v="13"/>
    <n v="166"/>
    <n v="141821"/>
    <s v="CHANNEL F"/>
    <x v="0"/>
    <n v="166"/>
    <n v="570.4"/>
    <n v="570.4"/>
    <x v="2"/>
    <n v="404.4"/>
    <n v="404.4"/>
    <n v="70.897615708274898"/>
  </r>
  <r>
    <s v="PRODUCTEUC"/>
    <x v="31"/>
    <n v="129"/>
    <n v="141822"/>
    <s v="CHANNEL A"/>
    <x v="0"/>
    <n v="129"/>
    <n v="514.46"/>
    <n v="514.46"/>
    <x v="1"/>
    <n v="385.46000000000004"/>
    <n v="385.46000000000004"/>
    <n v="74.925164249893101"/>
  </r>
  <r>
    <s v="PRODUCTEV"/>
    <x v="13"/>
    <n v="180"/>
    <n v="141823"/>
    <s v="CHANNEL A"/>
    <x v="0"/>
    <n v="180"/>
    <n v="599.84"/>
    <n v="599.84"/>
    <x v="1"/>
    <n v="419.84000000000003"/>
    <n v="419.84000000000003"/>
    <n v="69.991997866097634"/>
  </r>
  <r>
    <s v="PRODUCTAY"/>
    <x v="17"/>
    <n v="70"/>
    <n v="141824"/>
    <s v="CHANNEL A"/>
    <x v="3"/>
    <n v="210"/>
    <n v="231.84"/>
    <n v="695.52"/>
    <x v="4"/>
    <n v="161.84"/>
    <n v="485.52"/>
    <n v="69.806763285024147"/>
  </r>
  <r>
    <s v="PRODUCTBQC"/>
    <x v="21"/>
    <n v="657"/>
    <n v="141825"/>
    <s v="CHANNEL A"/>
    <x v="0"/>
    <n v="657"/>
    <n v="2226.4"/>
    <n v="2226.4"/>
    <x v="1"/>
    <n v="1569.4"/>
    <n v="1569.4"/>
    <n v="70.490477901545106"/>
  </r>
  <r>
    <s v="PRODUCTAJD"/>
    <x v="11"/>
    <n v="0"/>
    <n v="141826"/>
    <s v="CHANNEL W"/>
    <x v="2"/>
    <n v="0"/>
    <n v="191.25"/>
    <n v="382.5"/>
    <x v="0"/>
    <n v="191.25"/>
    <n v="382.5"/>
    <n v="100"/>
  </r>
  <r>
    <s v="PRODUCTAHC"/>
    <x v="17"/>
    <n v="50"/>
    <n v="141827"/>
    <s v="CHANNEL A"/>
    <x v="0"/>
    <n v="50"/>
    <n v="165.6"/>
    <n v="165.6"/>
    <x v="1"/>
    <n v="115.6"/>
    <n v="115.6"/>
    <n v="69.806763285024147"/>
  </r>
  <r>
    <s v="PRODUCTAHC"/>
    <x v="17"/>
    <n v="50"/>
    <n v="141827"/>
    <s v="CHANNEL A"/>
    <x v="0"/>
    <n v="50"/>
    <n v="165.6"/>
    <n v="165.6"/>
    <x v="1"/>
    <n v="115.6"/>
    <n v="115.6"/>
    <n v="69.806763285024147"/>
  </r>
  <r>
    <s v="PRODUCTBBD"/>
    <x v="18"/>
    <n v="323"/>
    <n v="141828"/>
    <s v="CHANNEL W"/>
    <x v="0"/>
    <n v="323"/>
    <n v="1236.75"/>
    <n v="1236.75"/>
    <x v="0"/>
    <n v="913.75"/>
    <n v="913.75"/>
    <n v="73.883161512027499"/>
  </r>
  <r>
    <s v="PRODUCTAX"/>
    <x v="21"/>
    <n v="434"/>
    <n v="141829"/>
    <s v="CHANNEL A"/>
    <x v="0"/>
    <n v="434"/>
    <n v="1457.28"/>
    <n v="1457.28"/>
    <x v="5"/>
    <n v="1023.28"/>
    <n v="1023.28"/>
    <n v="70.218489240228365"/>
  </r>
  <r>
    <s v="PRODUCTDW"/>
    <x v="13"/>
    <n v="38"/>
    <n v="141829"/>
    <s v="CHANNEL A"/>
    <x v="0"/>
    <n v="38"/>
    <n v="165.6"/>
    <n v="165.6"/>
    <x v="5"/>
    <n v="127.6"/>
    <n v="127.6"/>
    <n v="77.05314009661835"/>
  </r>
  <r>
    <s v="PRODUCTD"/>
    <x v="17"/>
    <n v="54"/>
    <n v="141829"/>
    <s v="CHANNEL A"/>
    <x v="2"/>
    <n v="108"/>
    <n v="180.32"/>
    <n v="360.64"/>
    <x v="5"/>
    <n v="126.32"/>
    <n v="252.64"/>
    <n v="70.053238686779068"/>
  </r>
  <r>
    <s v="PRODUCTBGD"/>
    <x v="1"/>
    <n v="49"/>
    <n v="141829"/>
    <s v="CHANNEL A"/>
    <x v="0"/>
    <n v="49"/>
    <n v="165.6"/>
    <n v="165.6"/>
    <x v="5"/>
    <n v="116.6"/>
    <n v="116.6"/>
    <n v="70.410628019323667"/>
  </r>
  <r>
    <s v="PRODUCTEVC"/>
    <x v="11"/>
    <n v="42.5"/>
    <n v="141830"/>
    <s v="CHANNEL A"/>
    <x v="1"/>
    <n v="170"/>
    <n v="154.56"/>
    <n v="618.24"/>
    <x v="1"/>
    <n v="112.06"/>
    <n v="448.24"/>
    <n v="72.502587991718428"/>
  </r>
  <r>
    <s v="PRODUCTEW"/>
    <x v="2"/>
    <n v="395"/>
    <n v="141831"/>
    <s v="CHANNEL A"/>
    <x v="0"/>
    <n v="395"/>
    <n v="1306.4000000000001"/>
    <n v="1306.4000000000001"/>
    <x v="5"/>
    <n v="911.40000000000009"/>
    <n v="911.40000000000009"/>
    <n v="69.76423759951011"/>
  </r>
  <r>
    <s v="PRODUCTAIC"/>
    <x v="11"/>
    <n v="27.2"/>
    <n v="141831"/>
    <s v="CHANNEL A"/>
    <x v="1"/>
    <n v="108.80000000000001"/>
    <n v="99.36"/>
    <n v="397.44"/>
    <x v="5"/>
    <n v="72.16"/>
    <n v="288.64"/>
    <n v="72.624798711755233"/>
  </r>
  <r>
    <s v="PRODUCTDP"/>
    <x v="17"/>
    <n v="47"/>
    <n v="141831"/>
    <s v="CHANNEL A"/>
    <x v="2"/>
    <n v="94"/>
    <n v="158.24"/>
    <n v="316.48"/>
    <x v="5"/>
    <n v="111.24000000000001"/>
    <n v="222.48000000000002"/>
    <n v="70.298281092012132"/>
  </r>
  <r>
    <s v="PRODUCTEF"/>
    <x v="5"/>
    <n v="75"/>
    <n v="141831"/>
    <s v="CHANNEL A"/>
    <x v="2"/>
    <n v="150"/>
    <n v="268.64"/>
    <n v="537.28"/>
    <x v="5"/>
    <n v="193.64"/>
    <n v="387.28"/>
    <n v="72.081596188207271"/>
  </r>
  <r>
    <s v="PRODUCTDO"/>
    <x v="15"/>
    <n v="192"/>
    <n v="141831"/>
    <s v="CHANNEL A"/>
    <x v="0"/>
    <n v="192"/>
    <n v="636.64"/>
    <n v="636.64"/>
    <x v="5"/>
    <n v="444.64"/>
    <n v="444.64"/>
    <n v="69.841668760995219"/>
  </r>
  <r>
    <s v="PRODUCTDXC"/>
    <x v="15"/>
    <n v="40"/>
    <n v="141831"/>
    <s v="CHANNEL A"/>
    <x v="0"/>
    <n v="40"/>
    <n v="136.16"/>
    <n v="136.16"/>
    <x v="5"/>
    <n v="96.16"/>
    <n v="96.16"/>
    <n v="70.622796709753231"/>
  </r>
  <r>
    <s v="PRODUCTBG"/>
    <x v="13"/>
    <n v="110"/>
    <n v="141831"/>
    <s v="CHANNEL A"/>
    <x v="0"/>
    <n v="110"/>
    <n v="364.32"/>
    <n v="364.32"/>
    <x v="5"/>
    <n v="254.32"/>
    <n v="254.32"/>
    <n v="69.806763285024147"/>
  </r>
  <r>
    <s v="PRODUCTAL"/>
    <x v="4"/>
    <n v="50"/>
    <n v="141831"/>
    <s v="CHANNEL A"/>
    <x v="0"/>
    <n v="50"/>
    <n v="284"/>
    <n v="284"/>
    <x v="5"/>
    <n v="234"/>
    <n v="234"/>
    <n v="82.394366197183103"/>
  </r>
  <r>
    <s v="PRODUCTEWC"/>
    <x v="16"/>
    <n v="165"/>
    <n v="141831"/>
    <s v="CHANNEL A"/>
    <x v="0"/>
    <n v="165"/>
    <n v="495"/>
    <n v="495"/>
    <x v="5"/>
    <n v="330"/>
    <n v="330"/>
    <n v="66.666666666666657"/>
  </r>
  <r>
    <s v="PRODUCTAHC"/>
    <x v="17"/>
    <n v="50"/>
    <n v="141832"/>
    <s v="CHANNEL A"/>
    <x v="3"/>
    <n v="149.99999999999997"/>
    <n v="132.27000000000001"/>
    <n v="396.81"/>
    <x v="1"/>
    <n v="82.27000000000001"/>
    <n v="246.81000000000003"/>
    <n v="62.198533303092162"/>
  </r>
  <r>
    <s v="PRODUCTAUD"/>
    <x v="13"/>
    <n v="79"/>
    <n v="141833"/>
    <s v="CHANNEL A"/>
    <x v="0"/>
    <n v="79"/>
    <n v="182.9"/>
    <n v="182.9"/>
    <x v="1"/>
    <n v="103.9"/>
    <n v="103.9"/>
    <n v="56.806998359759433"/>
  </r>
  <r>
    <s v="PRODUCTEX"/>
    <x v="23"/>
    <n v="89"/>
    <n v="141834"/>
    <s v="CHANNEL W"/>
    <x v="0"/>
    <n v="89"/>
    <n v="378.25"/>
    <n v="378.25"/>
    <x v="0"/>
    <n v="289.25"/>
    <n v="289.25"/>
    <n v="76.470588235294116"/>
  </r>
  <r>
    <s v="PRODUCTBM"/>
    <x v="10"/>
    <n v="787"/>
    <n v="141835"/>
    <s v="CHANNEL F"/>
    <x v="0"/>
    <n v="787"/>
    <n v="2609.12"/>
    <n v="2609.12"/>
    <x v="5"/>
    <n v="1822.12"/>
    <n v="1822.12"/>
    <n v="69.836573250751215"/>
  </r>
  <r>
    <s v="PRODUCTAL"/>
    <x v="4"/>
    <n v="50"/>
    <n v="141835"/>
    <s v="CHANNEL F"/>
    <x v="0"/>
    <n v="50"/>
    <n v="260.91000000000003"/>
    <n v="260.91000000000003"/>
    <x v="5"/>
    <n v="210.91000000000003"/>
    <n v="210.91000000000003"/>
    <n v="80.83630370625886"/>
  </r>
  <r>
    <s v="PRODUCTBM"/>
    <x v="10"/>
    <n v="787"/>
    <n v="141836"/>
    <s v="CHANNEL F"/>
    <x v="0"/>
    <n v="787"/>
    <n v="2609.12"/>
    <n v="2609.12"/>
    <x v="5"/>
    <n v="1822.12"/>
    <n v="1822.12"/>
    <n v="69.836573250751215"/>
  </r>
  <r>
    <s v="PRODUCTBDD"/>
    <x v="13"/>
    <n v="159"/>
    <n v="141836"/>
    <s v="CHANNEL F"/>
    <x v="0"/>
    <n v="159"/>
    <n v="526.24"/>
    <n v="526.24"/>
    <x v="5"/>
    <n v="367.24"/>
    <n v="367.24"/>
    <n v="69.785649133475232"/>
  </r>
  <r>
    <s v="PRODUCTASD"/>
    <x v="5"/>
    <n v="67"/>
    <n v="141837"/>
    <s v="CHANNEL Z"/>
    <x v="0"/>
    <n v="67"/>
    <n v="274.5"/>
    <n v="274.5"/>
    <x v="6"/>
    <n v="207.5"/>
    <n v="207.5"/>
    <n v="75.591985428051004"/>
  </r>
  <r>
    <s v="PRODUCTBT"/>
    <x v="17"/>
    <n v="53"/>
    <n v="141838"/>
    <s v="CHANNEL A"/>
    <x v="1"/>
    <n v="212"/>
    <n v="172.96"/>
    <n v="691.84"/>
    <x v="5"/>
    <n v="119.96000000000001"/>
    <n v="479.84000000000003"/>
    <n v="69.357076780758547"/>
  </r>
  <r>
    <s v="PRODUCTAY"/>
    <x v="17"/>
    <n v="70"/>
    <n v="141839"/>
    <s v="CHANNEL W"/>
    <x v="0"/>
    <n v="70"/>
    <n v="267.75"/>
    <n v="267.75"/>
    <x v="0"/>
    <n v="197.75"/>
    <n v="197.75"/>
    <n v="73.856209150326805"/>
  </r>
  <r>
    <s v="PRODUCTAY"/>
    <x v="17"/>
    <n v="70"/>
    <n v="141840"/>
    <s v="CHANNEL W"/>
    <x v="7"/>
    <n v="490"/>
    <n v="267.75"/>
    <n v="1874.25"/>
    <x v="0"/>
    <n v="197.75"/>
    <n v="1384.25"/>
    <n v="73.856209150326805"/>
  </r>
  <r>
    <s v="PRODUCTAEC"/>
    <x v="0"/>
    <n v="144"/>
    <n v="141841"/>
    <s v="CHANNEL W"/>
    <x v="0"/>
    <n v="144"/>
    <n v="641.75"/>
    <n v="641.75"/>
    <x v="0"/>
    <n v="497.75"/>
    <n v="497.75"/>
    <n v="77.561355668095061"/>
  </r>
  <r>
    <s v="PRODUCTAVC"/>
    <x v="17"/>
    <n v="60"/>
    <n v="141842"/>
    <s v="CHANNEL E"/>
    <x v="2"/>
    <n v="120"/>
    <n v="233.75"/>
    <n v="467.5"/>
    <x v="0"/>
    <n v="173.75"/>
    <n v="347.5"/>
    <n v="74.331550802139034"/>
  </r>
  <r>
    <s v="PRODUCTAYD"/>
    <x v="13"/>
    <n v="130"/>
    <n v="141843"/>
    <s v="CHANNEL W"/>
    <x v="0"/>
    <n v="130"/>
    <n v="497.25"/>
    <n v="497.25"/>
    <x v="0"/>
    <n v="367.25"/>
    <n v="367.25"/>
    <n v="73.856209150326805"/>
  </r>
  <r>
    <s v="PRODUCTEXC"/>
    <x v="0"/>
    <n v="312"/>
    <n v="141844"/>
    <s v="CHANNEL W"/>
    <x v="0"/>
    <n v="312"/>
    <n v="1444.5"/>
    <n v="1444.5"/>
    <x v="0"/>
    <n v="1132.5"/>
    <n v="1132.5"/>
    <n v="78.400830737279335"/>
  </r>
  <r>
    <s v="PRODUCTBEC"/>
    <x v="0"/>
    <n v="202"/>
    <n v="141845"/>
    <s v="CHANNEL E"/>
    <x v="0"/>
    <n v="202"/>
    <n v="466.82"/>
    <n v="466.82"/>
    <x v="0"/>
    <n v="264.82"/>
    <n v="264.82"/>
    <n v="56.728503491709873"/>
  </r>
  <r>
    <s v="PRODUCTDRC"/>
    <x v="11"/>
    <n v="46.5"/>
    <n v="141846"/>
    <s v="CHANNEL F"/>
    <x v="4"/>
    <n v="279"/>
    <n v="150.88"/>
    <n v="905.28"/>
    <x v="5"/>
    <n v="104.38"/>
    <n v="626.28"/>
    <n v="69.180805938494174"/>
  </r>
  <r>
    <s v="PRODUCTETC"/>
    <x v="15"/>
    <n v="187"/>
    <n v="141847"/>
    <s v="CHANNEL E"/>
    <x v="0"/>
    <n v="187"/>
    <n v="660.79"/>
    <n v="660.79"/>
    <x v="0"/>
    <n v="473.78999999999996"/>
    <n v="473.78999999999996"/>
    <n v="71.70054026241317"/>
  </r>
  <r>
    <s v="PRODUCTAY"/>
    <x v="17"/>
    <n v="70"/>
    <n v="141848"/>
    <s v="CHANNEL W"/>
    <x v="1"/>
    <n v="280"/>
    <n v="267.75"/>
    <n v="1071"/>
    <x v="0"/>
    <n v="197.75"/>
    <n v="791"/>
    <n v="73.856209150326805"/>
  </r>
  <r>
    <s v="PRODUCTEZ"/>
    <x v="4"/>
    <n v="99.5"/>
    <n v="141849"/>
    <s v="CHANNEL A"/>
    <x v="0"/>
    <n v="99.5"/>
    <n v="200.26"/>
    <n v="200.26"/>
    <x v="1"/>
    <n v="100.75999999999999"/>
    <n v="100.75999999999999"/>
    <n v="50.314591031658843"/>
  </r>
  <r>
    <s v="PRODUCTEZC"/>
    <x v="4"/>
    <n v="114.5"/>
    <n v="141849"/>
    <s v="CHANNEL A"/>
    <x v="0"/>
    <n v="114.5"/>
    <n v="230.48"/>
    <n v="230.48"/>
    <x v="1"/>
    <n v="115.97999999999999"/>
    <n v="115.97999999999999"/>
    <n v="50.321069073238455"/>
  </r>
  <r>
    <s v="PRODUCTF"/>
    <x v="4"/>
    <n v="79.5"/>
    <n v="141849"/>
    <s v="CHANNEL A"/>
    <x v="0"/>
    <n v="79.5"/>
    <n v="146.46"/>
    <n v="146.46"/>
    <x v="1"/>
    <n v="66.960000000000008"/>
    <n v="66.960000000000008"/>
    <n v="45.718967636214671"/>
  </r>
  <r>
    <s v="PRODUCTEYC"/>
    <x v="22"/>
    <n v="22"/>
    <n v="141849"/>
    <s v="CHANNEL A"/>
    <x v="0"/>
    <n v="22"/>
    <n v="40.479999999999997"/>
    <n v="40.479999999999997"/>
    <x v="2"/>
    <n v="18.479999999999997"/>
    <n v="18.479999999999997"/>
    <n v="45.652173913043477"/>
  </r>
  <r>
    <s v="PRODUCTCCC"/>
    <x v="17"/>
    <n v="49"/>
    <n v="141850"/>
    <s v="CHANNEL W"/>
    <x v="2"/>
    <n v="98"/>
    <n v="191.25"/>
    <n v="382.5"/>
    <x v="0"/>
    <n v="142.25"/>
    <n v="284.5"/>
    <n v="74.379084967320267"/>
  </r>
  <r>
    <s v="PRODUCTFA"/>
    <x v="26"/>
    <n v="441"/>
    <n v="141851"/>
    <s v="CHANNEL W"/>
    <x v="0"/>
    <n v="441"/>
    <n v="1500.25"/>
    <n v="1500.25"/>
    <x v="1"/>
    <n v="1059.25"/>
    <n v="1059.25"/>
    <n v="70.604899183469428"/>
  </r>
  <r>
    <s v="PRODUCTBTC"/>
    <x v="5"/>
    <n v="72.150000000000006"/>
    <n v="141852"/>
    <s v="CHANNEL W"/>
    <x v="1"/>
    <n v="288.60000000000002"/>
    <n v="276.25"/>
    <n v="1105"/>
    <x v="0"/>
    <n v="204.1"/>
    <n v="816.4"/>
    <n v="73.882352941176464"/>
  </r>
  <r>
    <s v="PRODUCTBS"/>
    <x v="13"/>
    <n v="125"/>
    <n v="141853"/>
    <s v="CHANNEL W"/>
    <x v="0"/>
    <n v="125"/>
    <n v="531.25"/>
    <n v="531.25"/>
    <x v="0"/>
    <n v="406.25"/>
    <n v="406.25"/>
    <n v="76.470588235294116"/>
  </r>
  <r>
    <s v="PRODUCTFAC"/>
    <x v="18"/>
    <n v="386"/>
    <n v="141854"/>
    <s v="CHANNEL W"/>
    <x v="0"/>
    <n v="386"/>
    <n v="1411"/>
    <n v="1411"/>
    <x v="0"/>
    <n v="1025"/>
    <n v="1025"/>
    <n v="72.64351523742026"/>
  </r>
  <r>
    <s v="PRODUCTAS"/>
    <x v="2"/>
    <n v="249"/>
    <n v="141855"/>
    <s v="CHANNEL A"/>
    <x v="0"/>
    <n v="249"/>
    <n v="828"/>
    <n v="828"/>
    <x v="5"/>
    <n v="579"/>
    <n v="579"/>
    <n v="69.927536231884062"/>
  </r>
  <r>
    <s v="PRODUCTFB"/>
    <x v="5"/>
    <n v="75"/>
    <n v="141856"/>
    <s v="CHANNEL A"/>
    <x v="2"/>
    <n v="150"/>
    <n v="246.56"/>
    <n v="493.12"/>
    <x v="1"/>
    <n v="171.56"/>
    <n v="343.12"/>
    <n v="69.581440622972096"/>
  </r>
  <r>
    <s v="PRODUCTCZC"/>
    <x v="14"/>
    <n v="32"/>
    <n v="141856"/>
    <s v="CHANNEL A"/>
    <x v="2"/>
    <n v="64"/>
    <n v="55.2"/>
    <n v="110.4"/>
    <x v="1"/>
    <n v="23.200000000000003"/>
    <n v="46.400000000000006"/>
    <n v="42.028985507246382"/>
  </r>
  <r>
    <s v="PRODUCTFBC"/>
    <x v="14"/>
    <n v="32"/>
    <n v="141857"/>
    <s v="CHANNEL A"/>
    <x v="2"/>
    <n v="64"/>
    <n v="55.2"/>
    <n v="110.4"/>
    <x v="2"/>
    <n v="23.200000000000003"/>
    <n v="46.400000000000006"/>
    <n v="42.028985507246382"/>
  </r>
  <r>
    <s v="PRODUCTFC"/>
    <x v="13"/>
    <n v="127"/>
    <n v="141858"/>
    <s v="CHANNEL A"/>
    <x v="0"/>
    <n v="127"/>
    <n v="305.44"/>
    <n v="305.44"/>
    <x v="1"/>
    <n v="178.44"/>
    <n v="178.44"/>
    <n v="58.420639078051337"/>
  </r>
  <r>
    <s v="PRODUCTAM"/>
    <x v="17"/>
    <n v="47"/>
    <n v="141859"/>
    <s v="CHANNEL W"/>
    <x v="3"/>
    <n v="141"/>
    <n v="182.75"/>
    <n v="548.25"/>
    <x v="0"/>
    <n v="135.75"/>
    <n v="407.25"/>
    <n v="74.281805745554024"/>
  </r>
  <r>
    <s v="PRODUCTDE"/>
    <x v="17"/>
    <n v="56"/>
    <n v="141860"/>
    <s v="CHANNEL W"/>
    <x v="4"/>
    <n v="336"/>
    <n v="216.75"/>
    <n v="1300.5"/>
    <x v="0"/>
    <n v="160.75"/>
    <n v="964.5"/>
    <n v="74.16378316032295"/>
  </r>
  <r>
    <s v="PRODUCTAHC"/>
    <x v="17"/>
    <n v="50"/>
    <n v="141861"/>
    <s v="CHANNEL W"/>
    <x v="1"/>
    <n v="200"/>
    <n v="191.25"/>
    <n v="765"/>
    <x v="0"/>
    <n v="141.25"/>
    <n v="565"/>
    <n v="73.856209150326805"/>
  </r>
  <r>
    <s v="PRODUCTCNC"/>
    <x v="20"/>
    <n v="181"/>
    <n v="141862"/>
    <s v="CHANNEL E"/>
    <x v="0"/>
    <n v="181"/>
    <n v="350"/>
    <n v="350"/>
    <x v="0"/>
    <n v="169"/>
    <n v="169"/>
    <n v="48.285714285714285"/>
  </r>
  <r>
    <s v="PRODUCTAHC"/>
    <x v="17"/>
    <n v="50"/>
    <n v="141863"/>
    <s v="CHANNEL W"/>
    <x v="0"/>
    <n v="50"/>
    <n v="191.25"/>
    <n v="191.25"/>
    <x v="0"/>
    <n v="141.25"/>
    <n v="141.25"/>
    <n v="73.856209150326805"/>
  </r>
  <r>
    <s v="PRODUCTFC"/>
    <x v="13"/>
    <n v="127"/>
    <n v="141864"/>
    <s v="CHANNEL W"/>
    <x v="0"/>
    <n v="127"/>
    <n v="518.5"/>
    <n v="518.5"/>
    <x v="0"/>
    <n v="391.5"/>
    <n v="391.5"/>
    <n v="75.506268081002887"/>
  </r>
  <r>
    <s v="PRODUCTBXC"/>
    <x v="1"/>
    <n v="101"/>
    <n v="141864"/>
    <s v="CHANNEL W"/>
    <x v="0"/>
    <n v="101"/>
    <n v="412.25"/>
    <n v="412.25"/>
    <x v="0"/>
    <n v="311.25"/>
    <n v="311.25"/>
    <n v="75.500303214069135"/>
  </r>
  <r>
    <s v="PRODUCTBHD"/>
    <x v="0"/>
    <n v="267"/>
    <n v="141865"/>
    <s v="CHANNEL W"/>
    <x v="0"/>
    <n v="267"/>
    <n v="1273.5"/>
    <n v="1273.5"/>
    <x v="3"/>
    <n v="1006.5"/>
    <n v="1006.5"/>
    <n v="79.034157832744398"/>
  </r>
  <r>
    <s v="PRODUCTBY"/>
    <x v="2"/>
    <n v="298"/>
    <n v="141866"/>
    <s v="CHANNEL A"/>
    <x v="0"/>
    <n v="298"/>
    <n v="989.92"/>
    <n v="989.92"/>
    <x v="5"/>
    <n v="691.92"/>
    <n v="691.92"/>
    <n v="69.896557297559397"/>
  </r>
  <r>
    <s v="PRODUCTAL"/>
    <x v="4"/>
    <n v="50"/>
    <n v="141866"/>
    <s v="CHANNEL A"/>
    <x v="0"/>
    <n v="50"/>
    <n v="134"/>
    <n v="134"/>
    <x v="5"/>
    <n v="84"/>
    <n v="84"/>
    <n v="62.68656716417911"/>
  </r>
  <r>
    <s v="PRODUCTDP"/>
    <x v="17"/>
    <n v="47"/>
    <n v="141867"/>
    <s v="CHANNEL W"/>
    <x v="2"/>
    <n v="94"/>
    <n v="182.75"/>
    <n v="365.5"/>
    <x v="0"/>
    <n v="135.75"/>
    <n v="271.5"/>
    <n v="74.281805745554024"/>
  </r>
  <r>
    <s v="PRODUCTDP"/>
    <x v="17"/>
    <n v="47"/>
    <n v="141868"/>
    <s v="CHANNEL W"/>
    <x v="3"/>
    <n v="141"/>
    <n v="182.75"/>
    <n v="548.25"/>
    <x v="0"/>
    <n v="135.75"/>
    <n v="407.25"/>
    <n v="74.281805745554024"/>
  </r>
  <r>
    <s v="PRODUCTDP"/>
    <x v="17"/>
    <n v="47"/>
    <n v="141868"/>
    <s v="CHANNEL W"/>
    <x v="3"/>
    <n v="141"/>
    <n v="182.75"/>
    <n v="548.25"/>
    <x v="0"/>
    <n v="135.75"/>
    <n v="407.25"/>
    <n v="74.281805745554024"/>
  </r>
  <r>
    <s v="PRODUCTFCC"/>
    <x v="19"/>
    <n v="249"/>
    <n v="141868"/>
    <s v="CHANNEL W"/>
    <x v="0"/>
    <n v="249"/>
    <n v="531.25"/>
    <n v="531.25"/>
    <x v="0"/>
    <n v="282.25"/>
    <n v="282.25"/>
    <n v="53.129411764705878"/>
  </r>
  <r>
    <s v="PRODUCTFD"/>
    <x v="19"/>
    <n v="219"/>
    <n v="141868"/>
    <s v="CHANNEL W"/>
    <x v="0"/>
    <n v="219"/>
    <n v="454.58"/>
    <n v="454.58"/>
    <x v="0"/>
    <n v="235.57999999999998"/>
    <n v="235.57999999999998"/>
    <n v="51.823661401733467"/>
  </r>
  <r>
    <s v="PRODUCTAI"/>
    <x v="4"/>
    <n v="1"/>
    <n v="141869"/>
    <s v="CHANNEL A"/>
    <x v="0"/>
    <n v="1"/>
    <n v="137.5"/>
    <n v="137.5"/>
    <x v="2"/>
    <n v="136.5"/>
    <n v="136.5"/>
    <n v="99.272727272727266"/>
  </r>
  <r>
    <s v="PRODUCTDV"/>
    <x v="12"/>
    <n v="209"/>
    <n v="141870"/>
    <s v="CHANNEL W"/>
    <x v="0"/>
    <n v="209"/>
    <n v="888.25"/>
    <n v="888.25"/>
    <x v="0"/>
    <n v="679.25"/>
    <n v="679.25"/>
    <n v="76.470588235294116"/>
  </r>
  <r>
    <s v="PRODUCTDG"/>
    <x v="2"/>
    <n v="119"/>
    <n v="141871"/>
    <s v="CHANNEL F"/>
    <x v="0"/>
    <n v="119"/>
    <n v="393.76"/>
    <n v="393.76"/>
    <x v="2"/>
    <n v="274.76"/>
    <n v="274.76"/>
    <n v="69.778545306785858"/>
  </r>
  <r>
    <s v="PRODUCTBBC"/>
    <x v="17"/>
    <n v="57"/>
    <n v="141872"/>
    <s v="CHANNEL A"/>
    <x v="2"/>
    <n v="114"/>
    <n v="187.68"/>
    <n v="375.36"/>
    <x v="1"/>
    <n v="130.68"/>
    <n v="261.36"/>
    <n v="69.629156010230176"/>
  </r>
  <r>
    <s v="PRODUCTFD"/>
    <x v="19"/>
    <n v="219"/>
    <n v="141873"/>
    <s v="CHANNEL A"/>
    <x v="0"/>
    <n v="219"/>
    <n v="1674.4"/>
    <n v="1674.4"/>
    <x v="5"/>
    <n v="1455.4"/>
    <n v="1455.4"/>
    <n v="86.920688007644529"/>
  </r>
  <r>
    <s v="PRODUCTAB"/>
    <x v="5"/>
    <n v="99"/>
    <n v="141874"/>
    <s v="CHANNEL F"/>
    <x v="0"/>
    <n v="99"/>
    <n v="327.52"/>
    <n v="327.52"/>
    <x v="1"/>
    <n v="228.51999999999998"/>
    <n v="228.51999999999998"/>
    <n v="69.772838299951147"/>
  </r>
  <r>
    <s v="PRODUCTBM"/>
    <x v="10"/>
    <n v="787"/>
    <n v="141874"/>
    <s v="CHANNEL F"/>
    <x v="0"/>
    <n v="787"/>
    <n v="2609.12"/>
    <n v="2609.12"/>
    <x v="5"/>
    <n v="1822.12"/>
    <n v="1822.12"/>
    <n v="69.836573250751215"/>
  </r>
  <r>
    <s v="PRODUCTAHC"/>
    <x v="17"/>
    <n v="50"/>
    <n v="141875"/>
    <s v="CHANNEL W"/>
    <x v="0"/>
    <n v="50"/>
    <n v="191.25"/>
    <n v="191.25"/>
    <x v="0"/>
    <n v="141.25"/>
    <n v="141.25"/>
    <n v="73.856209150326805"/>
  </r>
  <r>
    <s v="PRODUCTDUC"/>
    <x v="10"/>
    <n v="475"/>
    <n v="141876"/>
    <s v="CHANNEL W"/>
    <x v="0"/>
    <n v="475"/>
    <n v="1817.3"/>
    <n v="1817.3"/>
    <x v="0"/>
    <n v="1342.3"/>
    <n v="1342.3"/>
    <n v="73.862323226764985"/>
  </r>
  <r>
    <s v="PRODUCTAPC"/>
    <x v="17"/>
    <n v="64.5"/>
    <n v="141877"/>
    <s v="CHANNEL W"/>
    <x v="0"/>
    <n v="64.5"/>
    <n v="242.25"/>
    <n v="242.25"/>
    <x v="0"/>
    <n v="177.75"/>
    <n v="177.75"/>
    <n v="73.374613003095973"/>
  </r>
  <r>
    <s v="PRODUCTDO"/>
    <x v="15"/>
    <n v="192"/>
    <n v="141878"/>
    <s v="CHANNEL W"/>
    <x v="0"/>
    <n v="192"/>
    <n v="735.25"/>
    <n v="735.25"/>
    <x v="0"/>
    <n v="543.25"/>
    <n v="543.25"/>
    <n v="73.886433185991166"/>
  </r>
  <r>
    <s v="PRODUCTFDC"/>
    <x v="5"/>
    <n v="297"/>
    <n v="141879"/>
    <s v="CHANNEL A"/>
    <x v="0"/>
    <n v="297"/>
    <n v="931.04"/>
    <n v="931.04"/>
    <x v="5"/>
    <n v="634.04"/>
    <n v="634.04"/>
    <n v="68.100189035916827"/>
  </r>
  <r>
    <s v="PRODUCTFE"/>
    <x v="10"/>
    <n v="369"/>
    <n v="141880"/>
    <s v="CHANNEL A"/>
    <x v="0"/>
    <n v="369"/>
    <n v="1222.49"/>
    <n v="1222.49"/>
    <x v="1"/>
    <n v="853.49"/>
    <n v="853.49"/>
    <n v="69.815704013938756"/>
  </r>
  <r>
    <s v="PRODUCTED"/>
    <x v="5"/>
    <n v="282"/>
    <n v="141881"/>
    <s v="CHANNEL F"/>
    <x v="0"/>
    <n v="282"/>
    <n v="732.32"/>
    <n v="732.32"/>
    <x v="1"/>
    <n v="450.32000000000005"/>
    <n v="450.32000000000005"/>
    <n v="61.492243827834827"/>
  </r>
  <r>
    <s v="PRODUCTEL"/>
    <x v="23"/>
    <n v="84"/>
    <n v="141882"/>
    <s v="CHANNEL W"/>
    <x v="2"/>
    <n v="168"/>
    <n v="361.25"/>
    <n v="722.5"/>
    <x v="0"/>
    <n v="277.25"/>
    <n v="554.5"/>
    <n v="76.747404844290656"/>
  </r>
  <r>
    <s v="PRODUCTFEC"/>
    <x v="28"/>
    <n v="25.5"/>
    <n v="141883"/>
    <s v="CHANNEL W"/>
    <x v="0"/>
    <n v="25.5"/>
    <n v="54.4"/>
    <n v="54.4"/>
    <x v="0"/>
    <n v="28.9"/>
    <n v="28.9"/>
    <n v="53.125"/>
  </r>
  <r>
    <s v="PRODUCTBW"/>
    <x v="2"/>
    <n v="338"/>
    <n v="141884"/>
    <s v="CHANNEL A"/>
    <x v="0"/>
    <n v="338"/>
    <n v="1196"/>
    <n v="1196"/>
    <x v="5"/>
    <n v="858"/>
    <n v="858"/>
    <n v="71.739130434782609"/>
  </r>
  <r>
    <s v="PRODUCTFF"/>
    <x v="7"/>
    <n v="1211"/>
    <n v="141885"/>
    <s v="CHANNEL A"/>
    <x v="0"/>
    <n v="1211"/>
    <n v="1917.29"/>
    <n v="1917.29"/>
    <x v="5"/>
    <n v="706.29"/>
    <n v="706.29"/>
    <n v="36.837932707102212"/>
  </r>
  <r>
    <s v="PRODUCTFCC"/>
    <x v="19"/>
    <n v="249"/>
    <n v="141886"/>
    <s v="CHANNEL A"/>
    <x v="0"/>
    <n v="249"/>
    <n v="460"/>
    <n v="460"/>
    <x v="1"/>
    <n v="211"/>
    <n v="211"/>
    <n v="45.869565217391305"/>
  </r>
  <r>
    <s v="PRODUCTETC"/>
    <x v="15"/>
    <n v="187"/>
    <n v="141887"/>
    <s v="CHANNEL W"/>
    <x v="0"/>
    <n v="187"/>
    <n v="718.25"/>
    <n v="718.25"/>
    <x v="0"/>
    <n v="531.25"/>
    <n v="531.25"/>
    <n v="73.964497041420117"/>
  </r>
  <r>
    <s v="PRODUCTFFC"/>
    <x v="0"/>
    <n v="258"/>
    <n v="141888"/>
    <s v="CHANNEL W"/>
    <x v="0"/>
    <n v="258"/>
    <n v="1022.79"/>
    <n v="1022.79"/>
    <x v="0"/>
    <n v="764.79"/>
    <n v="764.79"/>
    <n v="74.774880473997598"/>
  </r>
  <r>
    <s v="PRODUCTAFC"/>
    <x v="13"/>
    <n v="88"/>
    <n v="141889"/>
    <s v="CHANNEL Z"/>
    <x v="0"/>
    <n v="88"/>
    <n v="355.5"/>
    <n v="355.5"/>
    <x v="6"/>
    <n v="267.5"/>
    <n v="267.5"/>
    <n v="75.246132208157519"/>
  </r>
  <r>
    <s v="PRODUCTDZC"/>
    <x v="20"/>
    <n v="155"/>
    <n v="141890"/>
    <s v="CHANNEL W"/>
    <x v="0"/>
    <n v="155"/>
    <n v="514.25"/>
    <n v="514.25"/>
    <x v="0"/>
    <n v="359.25"/>
    <n v="359.25"/>
    <n v="69.859017987360232"/>
  </r>
  <r>
    <s v="PRODUCTAHC"/>
    <x v="17"/>
    <n v="50"/>
    <n v="141891"/>
    <s v="CHANNEL W"/>
    <x v="0"/>
    <n v="50"/>
    <n v="191.25"/>
    <n v="191.25"/>
    <x v="0"/>
    <n v="141.25"/>
    <n v="141.25"/>
    <n v="73.856209150326805"/>
  </r>
  <r>
    <s v="PRODUCTFAC"/>
    <x v="18"/>
    <n v="386"/>
    <n v="141892"/>
    <s v="CHANNEL W"/>
    <x v="0"/>
    <n v="386"/>
    <n v="1411"/>
    <n v="1411"/>
    <x v="3"/>
    <n v="1025"/>
    <n v="1025"/>
    <n v="72.64351523742026"/>
  </r>
  <r>
    <s v="PRODUCTBEC"/>
    <x v="0"/>
    <n v="202"/>
    <n v="141892"/>
    <s v="CHANNEL W"/>
    <x v="2"/>
    <n v="404"/>
    <n v="506.83"/>
    <n v="1013.66"/>
    <x v="3"/>
    <n v="304.83"/>
    <n v="609.66"/>
    <n v="60.144427125466123"/>
  </r>
  <r>
    <s v="PRODUCTDBC"/>
    <x v="23"/>
    <n v="84"/>
    <n v="141892"/>
    <s v="CHANNEL W"/>
    <x v="2"/>
    <n v="168"/>
    <n v="340"/>
    <n v="680"/>
    <x v="3"/>
    <n v="256"/>
    <n v="512"/>
    <n v="75.294117647058826"/>
  </r>
  <r>
    <s v="PRODUCTAED"/>
    <x v="12"/>
    <n v="133"/>
    <n v="141892"/>
    <s v="CHANNEL W"/>
    <x v="2"/>
    <n v="266"/>
    <n v="565.25"/>
    <n v="1130.5"/>
    <x v="3"/>
    <n v="432.25"/>
    <n v="864.5"/>
    <n v="76.470588235294116"/>
  </r>
  <r>
    <s v="PRODUCTCCC"/>
    <x v="17"/>
    <n v="49"/>
    <n v="141893"/>
    <s v="CHANNEL F"/>
    <x v="3"/>
    <n v="147.00000000000006"/>
    <n v="165.6"/>
    <n v="496.8"/>
    <x v="4"/>
    <n v="116.6"/>
    <n v="349.79999999999995"/>
    <n v="70.410628019323667"/>
  </r>
  <r>
    <s v="PRODUCTFG"/>
    <x v="10"/>
    <n v="329"/>
    <n v="141894"/>
    <s v="CHANNEL F"/>
    <x v="0"/>
    <n v="329"/>
    <n v="1210.72"/>
    <n v="1210.72"/>
    <x v="5"/>
    <n v="881.72"/>
    <n v="881.72"/>
    <n v="72.826086956521735"/>
  </r>
  <r>
    <s v="PRODUCTFGC"/>
    <x v="21"/>
    <n v="417"/>
    <n v="141895"/>
    <s v="CHANNEL A"/>
    <x v="1"/>
    <n v="1668"/>
    <n v="1380"/>
    <n v="5520"/>
    <x v="5"/>
    <n v="963"/>
    <n v="3852"/>
    <n v="69.782608695652172"/>
  </r>
  <r>
    <s v="PRODUCTD"/>
    <x v="17"/>
    <n v="54"/>
    <n v="141896"/>
    <s v="CHANNEL A"/>
    <x v="2"/>
    <n v="108"/>
    <n v="180.32"/>
    <n v="360.64"/>
    <x v="1"/>
    <n v="126.32"/>
    <n v="252.64"/>
    <n v="70.053238686779068"/>
  </r>
  <r>
    <s v="PRODUCTESC"/>
    <x v="13"/>
    <n v="86"/>
    <n v="141897"/>
    <s v="CHANNEL A"/>
    <x v="0"/>
    <n v="86"/>
    <n v="283.36"/>
    <n v="283.36"/>
    <x v="1"/>
    <n v="197.36"/>
    <n v="197.36"/>
    <n v="69.649915302089212"/>
  </r>
  <r>
    <s v="PRODUCTAPC"/>
    <x v="17"/>
    <n v="64.5"/>
    <n v="141898"/>
    <s v="CHANNEL W"/>
    <x v="3"/>
    <n v="193.5"/>
    <n v="242.25"/>
    <n v="726.75"/>
    <x v="0"/>
    <n v="177.75"/>
    <n v="533.25"/>
    <n v="73.374613003095973"/>
  </r>
  <r>
    <s v="PRODUCTAY"/>
    <x v="17"/>
    <n v="70"/>
    <n v="141899"/>
    <s v="CHANNEL W"/>
    <x v="3"/>
    <n v="210"/>
    <n v="267.75"/>
    <n v="803.25"/>
    <x v="0"/>
    <n v="197.75"/>
    <n v="593.25"/>
    <n v="73.856209150326805"/>
  </r>
  <r>
    <s v="PRODUCTBB"/>
    <x v="18"/>
    <n v="448"/>
    <n v="141900"/>
    <s v="CHANNEL F"/>
    <x v="0"/>
    <n v="448"/>
    <n v="1483.04"/>
    <n v="1483.04"/>
    <x v="5"/>
    <n v="1035.04"/>
    <n v="1035.04"/>
    <n v="69.791779048441043"/>
  </r>
  <r>
    <s v="PRODUCTEX"/>
    <x v="23"/>
    <n v="89"/>
    <n v="141900"/>
    <s v="CHANNEL F"/>
    <x v="2"/>
    <n v="178"/>
    <n v="327.52"/>
    <n v="655.04"/>
    <x v="5"/>
    <n v="238.51999999999998"/>
    <n v="477.03999999999996"/>
    <n v="72.826086956521735"/>
  </r>
  <r>
    <s v="PRODUCTFHC"/>
    <x v="24"/>
    <n v="369"/>
    <n v="141900"/>
    <s v="CHANNEL F"/>
    <x v="0"/>
    <n v="369"/>
    <n v="680.8"/>
    <n v="680.8"/>
    <x v="5"/>
    <n v="311.79999999999995"/>
    <n v="311.79999999999995"/>
    <n v="45.799059929494703"/>
  </r>
  <r>
    <s v="PRODUCTFI"/>
    <x v="16"/>
    <n v="165"/>
    <n v="141900"/>
    <s v="CHANNEL F"/>
    <x v="0"/>
    <n v="165"/>
    <n v="364.32"/>
    <n v="364.32"/>
    <x v="5"/>
    <n v="199.32"/>
    <n v="199.32"/>
    <n v="54.710144927536234"/>
  </r>
  <r>
    <s v="PRODUCTFIC"/>
    <x v="4"/>
    <n v="60"/>
    <n v="141900"/>
    <s v="CHANNEL F"/>
    <x v="0"/>
    <n v="60"/>
    <n v="132.47999999999999"/>
    <n v="132.47999999999999"/>
    <x v="5"/>
    <n v="72.47999999999999"/>
    <n v="72.47999999999999"/>
    <n v="54.710144927536234"/>
  </r>
  <r>
    <s v="PRODUCTCOC"/>
    <x v="5"/>
    <n v="75"/>
    <n v="141901"/>
    <s v="CHANNEL A"/>
    <x v="2"/>
    <n v="150"/>
    <n v="246.56"/>
    <n v="493.12"/>
    <x v="1"/>
    <n v="171.56"/>
    <n v="343.12"/>
    <n v="69.581440622972096"/>
  </r>
  <r>
    <s v="PRODUCTBM"/>
    <x v="10"/>
    <n v="787"/>
    <n v="141902"/>
    <s v="CHANNEL F"/>
    <x v="0"/>
    <n v="787"/>
    <n v="2609.12"/>
    <n v="2609.12"/>
    <x v="5"/>
    <n v="1822.12"/>
    <n v="1822.12"/>
    <n v="69.836573250751215"/>
  </r>
  <r>
    <s v="PRODUCTFJ"/>
    <x v="22"/>
    <n v="12"/>
    <n v="141903"/>
    <s v="CHANNEL A"/>
    <x v="0"/>
    <n v="12"/>
    <n v="25.76"/>
    <n v="25.76"/>
    <x v="1"/>
    <n v="13.760000000000002"/>
    <n v="13.760000000000002"/>
    <n v="53.41614906832298"/>
  </r>
  <r>
    <s v="PRODUCTEHC"/>
    <x v="26"/>
    <n v="248"/>
    <n v="141904"/>
    <s v="CHANNEL W"/>
    <x v="0"/>
    <n v="248"/>
    <n v="1282.5"/>
    <n v="1282.5"/>
    <x v="0"/>
    <n v="1034.5"/>
    <n v="1034.5"/>
    <n v="80.662768031189074"/>
  </r>
  <r>
    <s v="PRODUCTFJC"/>
    <x v="18"/>
    <n v="353"/>
    <n v="141905"/>
    <s v="CHANNEL F"/>
    <x v="0"/>
    <n v="353"/>
    <n v="1483.04"/>
    <n v="1483.04"/>
    <x v="5"/>
    <n v="1130.04"/>
    <n v="1130.04"/>
    <n v="76.19754018772251"/>
  </r>
  <r>
    <s v="PRODUCTBSC"/>
    <x v="13"/>
    <n v="116"/>
    <n v="141906"/>
    <s v="CHANNEL A"/>
    <x v="0"/>
    <n v="116"/>
    <n v="409.95"/>
    <n v="409.95"/>
    <x v="3"/>
    <n v="293.95"/>
    <n v="293.95"/>
    <n v="71.703866325161599"/>
  </r>
  <r>
    <s v="PRODUCTFK"/>
    <x v="2"/>
    <n v="175"/>
    <n v="141906"/>
    <s v="CHANNEL A"/>
    <x v="0"/>
    <n v="175"/>
    <n v="576.04"/>
    <n v="576.04"/>
    <x v="3"/>
    <n v="401.03999999999996"/>
    <n v="401.03999999999996"/>
    <n v="69.620165266300944"/>
  </r>
  <r>
    <s v="PRODUCTDLC"/>
    <x v="10"/>
    <n v="309"/>
    <n v="141907"/>
    <s v="CHANNEL F"/>
    <x v="0"/>
    <n v="309"/>
    <n v="1137.1199999999999"/>
    <n v="1137.1199999999999"/>
    <x v="5"/>
    <n v="828.11999999999989"/>
    <n v="828.11999999999989"/>
    <n v="72.826086956521735"/>
  </r>
  <r>
    <s v="PRODUCTAI"/>
    <x v="4"/>
    <n v="1"/>
    <n v="141908"/>
    <s v="CHANNEL A"/>
    <x v="0"/>
    <n v="1"/>
    <n v="315.74"/>
    <n v="315.74"/>
    <x v="1"/>
    <n v="314.74"/>
    <n v="314.74"/>
    <n v="99.683283714448606"/>
  </r>
  <r>
    <s v="PRODUCTFKC"/>
    <x v="16"/>
    <n v="98.5"/>
    <n v="141909"/>
    <s v="CHANNEL A"/>
    <x v="0"/>
    <n v="98.5"/>
    <n v="217.12"/>
    <n v="217.12"/>
    <x v="2"/>
    <n v="118.62"/>
    <n v="118.62"/>
    <n v="54.633382461311719"/>
  </r>
  <r>
    <s v="PRODUCTFL"/>
    <x v="21"/>
    <n v="787"/>
    <n v="141910"/>
    <s v="CHANNEL F"/>
    <x v="0"/>
    <n v="787"/>
    <n v="2388.3200000000002"/>
    <n v="2388.3200000000002"/>
    <x v="3"/>
    <n v="1601.3200000000002"/>
    <n v="1601.3200000000002"/>
    <n v="67.047966771621887"/>
  </r>
  <r>
    <s v="PRODUCTFLC"/>
    <x v="14"/>
    <n v="45"/>
    <n v="141911"/>
    <s v="CHANNEL F"/>
    <x v="2"/>
    <n v="90"/>
    <n v="77.28"/>
    <n v="154.56"/>
    <x v="1"/>
    <n v="32.28"/>
    <n v="64.56"/>
    <n v="41.770186335403722"/>
  </r>
  <r>
    <s v="PRODUCTGXC"/>
    <x v="27"/>
    <n v="267"/>
    <n v="141911"/>
    <s v="CHANNEL F"/>
    <x v="2"/>
    <n v="534"/>
    <n v="422.36"/>
    <n v="844.72"/>
    <x v="9"/>
    <n v="155.36000000000001"/>
    <n v="310.72000000000003"/>
    <n v="36.783786343403733"/>
  </r>
  <r>
    <s v="PRODUCTABD"/>
    <x v="6"/>
    <n v="121"/>
    <n v="141912"/>
    <s v="CHANNEL W"/>
    <x v="0"/>
    <n v="121"/>
    <n v="514.25"/>
    <n v="514.25"/>
    <x v="0"/>
    <n v="393.25"/>
    <n v="393.25"/>
    <n v="76.470588235294116"/>
  </r>
  <r>
    <s v="PRODUCTAL"/>
    <x v="4"/>
    <n v="50"/>
    <n v="141913"/>
    <s v="CHANNEL A"/>
    <x v="0"/>
    <n v="50"/>
    <n v="155"/>
    <n v="155"/>
    <x v="1"/>
    <n v="105"/>
    <n v="105"/>
    <n v="67.741935483870961"/>
  </r>
  <r>
    <s v="PRODUCTGZC"/>
    <x v="4"/>
    <n v="107"/>
    <n v="141913"/>
    <s v="CHANNEL A"/>
    <x v="4"/>
    <n v="642.00000000000011"/>
    <n v="258.33999999999997"/>
    <n v="1550.04"/>
    <x v="1"/>
    <n v="151.33999999999997"/>
    <n v="908.03999999999985"/>
    <n v="58.581714020283336"/>
  </r>
  <r>
    <s v="PRODUCTCT"/>
    <x v="27"/>
    <n v="329"/>
    <n v="141914"/>
    <s v="CHANNEL F"/>
    <x v="0"/>
    <n v="329"/>
    <n v="727.9"/>
    <n v="727.9"/>
    <x v="1"/>
    <n v="398.9"/>
    <n v="398.9"/>
    <n v="54.801483720291245"/>
  </r>
  <r>
    <s v="PRODUCTFM"/>
    <x v="1"/>
    <n v="69"/>
    <n v="141915"/>
    <s v="CHANNEL A"/>
    <x v="2"/>
    <n v="138"/>
    <n v="231.84"/>
    <n v="463.68"/>
    <x v="5"/>
    <n v="162.84"/>
    <n v="325.68"/>
    <n v="70.238095238095241"/>
  </r>
  <r>
    <s v="PRODUCTAFD"/>
    <x v="14"/>
    <n v="32"/>
    <n v="141916"/>
    <s v="CHANNEL A"/>
    <x v="2"/>
    <n v="64"/>
    <n v="55.2"/>
    <n v="110.4"/>
    <x v="2"/>
    <n v="23.200000000000003"/>
    <n v="46.400000000000006"/>
    <n v="42.028985507246382"/>
  </r>
  <r>
    <s v="PRODUCTAI"/>
    <x v="4"/>
    <n v="1"/>
    <n v="141917"/>
    <s v="CHANNEL F"/>
    <x v="0"/>
    <n v="1"/>
    <n v="97.36"/>
    <n v="97.36"/>
    <x v="2"/>
    <n v="96.36"/>
    <n v="96.36"/>
    <n v="98.972884141331136"/>
  </r>
  <r>
    <s v="PRODUCTCEC"/>
    <x v="21"/>
    <n v="299"/>
    <n v="141918"/>
    <s v="CHANNEL A"/>
    <x v="0"/>
    <n v="299"/>
    <n v="1181.28"/>
    <n v="1181.28"/>
    <x v="5"/>
    <n v="882.28"/>
    <n v="882.28"/>
    <n v="74.688473520249218"/>
  </r>
  <r>
    <s v="PRODUCTAW"/>
    <x v="3"/>
    <n v="50"/>
    <n v="141918"/>
    <s v="CHANNEL A"/>
    <x v="0"/>
    <n v="50"/>
    <n v="187.68"/>
    <n v="187.68"/>
    <x v="5"/>
    <n v="137.68"/>
    <n v="137.68"/>
    <n v="73.358908780903661"/>
  </r>
  <r>
    <s v="PRODUCTEC"/>
    <x v="9"/>
    <n v="950"/>
    <n v="141919"/>
    <s v="CHANNEL A"/>
    <x v="0"/>
    <n v="950"/>
    <n v="724.96"/>
    <n v="724.96"/>
    <x v="1"/>
    <n v="-225.03999999999996"/>
    <n v="-225.03999999999996"/>
    <n v="-31.041712646214958"/>
  </r>
  <r>
    <s v="PRODUCTD"/>
    <x v="17"/>
    <n v="54"/>
    <n v="141919"/>
    <s v="CHANNEL A"/>
    <x v="2"/>
    <n v="108"/>
    <n v="180.32"/>
    <n v="360.64"/>
    <x v="1"/>
    <n v="126.32"/>
    <n v="252.64"/>
    <n v="70.053238686779068"/>
  </r>
  <r>
    <s v="PRODUCTFMC"/>
    <x v="22"/>
    <n v="21.5"/>
    <n v="141919"/>
    <s v="CHANNEL A"/>
    <x v="0"/>
    <n v="21.5"/>
    <n v="45.35"/>
    <n v="45.35"/>
    <x v="2"/>
    <n v="23.85"/>
    <n v="23.85"/>
    <n v="52.590959206174205"/>
  </r>
  <r>
    <s v="PRODUCTFN"/>
    <x v="22"/>
    <n v="21"/>
    <n v="141919"/>
    <s v="CHANNEL A"/>
    <x v="0"/>
    <n v="21"/>
    <n v="45.35"/>
    <n v="45.35"/>
    <x v="2"/>
    <n v="24.35"/>
    <n v="24.35"/>
    <n v="53.693495038588757"/>
  </r>
  <r>
    <s v="PRODUCTBHD"/>
    <x v="0"/>
    <n v="267"/>
    <n v="141920"/>
    <s v="CHANNEL A"/>
    <x v="0"/>
    <n v="267"/>
    <n v="1041.44"/>
    <n v="1041.44"/>
    <x v="5"/>
    <n v="774.44"/>
    <n v="774.44"/>
    <n v="74.362421262866789"/>
  </r>
  <r>
    <s v="PRODUCTFNC"/>
    <x v="21"/>
    <n v="945"/>
    <n v="141921"/>
    <s v="CHANNEL F"/>
    <x v="0"/>
    <n v="945"/>
    <n v="2645.92"/>
    <n v="2645.92"/>
    <x v="3"/>
    <n v="1700.92"/>
    <n v="1700.92"/>
    <n v="64.284634456068218"/>
  </r>
  <r>
    <s v="PRODUCTCAC"/>
    <x v="5"/>
    <n v="161"/>
    <n v="141921"/>
    <s v="CHANNEL F"/>
    <x v="0"/>
    <n v="161"/>
    <n v="533.6"/>
    <n v="533.6"/>
    <x v="3"/>
    <n v="372.6"/>
    <n v="372.6"/>
    <n v="69.827586206896555"/>
  </r>
  <r>
    <s v="PRODUCTAQC"/>
    <x v="23"/>
    <n v="90"/>
    <n v="141922"/>
    <s v="CHANNEL A"/>
    <x v="2"/>
    <n v="180"/>
    <n v="334.88"/>
    <n v="669.76"/>
    <x v="1"/>
    <n v="244.88"/>
    <n v="489.76"/>
    <n v="73.124701385570944"/>
  </r>
  <r>
    <s v="PRODUCTEQ"/>
    <x v="12"/>
    <n v="173"/>
    <n v="141922"/>
    <s v="CHANNEL A"/>
    <x v="0"/>
    <n v="173"/>
    <n v="636.64"/>
    <n v="636.64"/>
    <x v="1"/>
    <n v="463.64"/>
    <n v="463.64"/>
    <n v="72.826086956521735"/>
  </r>
  <r>
    <s v="PRODUCTFO"/>
    <x v="21"/>
    <n v="1993"/>
    <n v="141923"/>
    <s v="CHANNEL A"/>
    <x v="0"/>
    <n v="1993"/>
    <n v="5869.6"/>
    <n v="5869.6"/>
    <x v="5"/>
    <n v="3876.6000000000004"/>
    <n v="3876.6000000000004"/>
    <n v="66.045386397710232"/>
  </r>
  <r>
    <s v="PRODUCTAL"/>
    <x v="4"/>
    <n v="50"/>
    <n v="141923"/>
    <s v="CHANNEL A"/>
    <x v="0"/>
    <n v="50"/>
    <n v="400"/>
    <n v="400"/>
    <x v="5"/>
    <n v="350"/>
    <n v="350"/>
    <n v="87.5"/>
  </r>
  <r>
    <s v="PRODUCTDT"/>
    <x v="5"/>
    <n v="120"/>
    <n v="141923"/>
    <s v="CHANNEL A"/>
    <x v="0"/>
    <n v="120"/>
    <n v="445.28"/>
    <n v="445.28"/>
    <x v="5"/>
    <n v="325.27999999999997"/>
    <n v="325.27999999999997"/>
    <n v="73.05066475026949"/>
  </r>
  <r>
    <s v="PRODUCTBBC"/>
    <x v="17"/>
    <n v="57"/>
    <n v="141923"/>
    <s v="CHANNEL A"/>
    <x v="5"/>
    <n v="284.99999999999989"/>
    <n v="187.68"/>
    <n v="938.4"/>
    <x v="5"/>
    <n v="130.68"/>
    <n v="653.40000000000009"/>
    <n v="69.62915601023019"/>
  </r>
  <r>
    <s v="PRODUCTAM"/>
    <x v="17"/>
    <n v="47"/>
    <n v="141924"/>
    <s v="CHANNEL W"/>
    <x v="2"/>
    <n v="94"/>
    <n v="182.75"/>
    <n v="365.5"/>
    <x v="0"/>
    <n v="135.75"/>
    <n v="271.5"/>
    <n v="74.281805745554024"/>
  </r>
  <r>
    <s v="PRODUCTFOC"/>
    <x v="10"/>
    <n v="369"/>
    <n v="141925"/>
    <s v="CHANNEL A"/>
    <x v="0"/>
    <n v="369"/>
    <n v="830"/>
    <n v="830"/>
    <x v="2"/>
    <n v="461"/>
    <n v="461"/>
    <n v="55.5421686746988"/>
  </r>
  <r>
    <s v="PRODUCTDVC"/>
    <x v="2"/>
    <n v="213"/>
    <n v="141925"/>
    <s v="CHANNEL A"/>
    <x v="0"/>
    <n v="213"/>
    <n v="573"/>
    <n v="573"/>
    <x v="2"/>
    <n v="360"/>
    <n v="360"/>
    <n v="62.827225130890049"/>
  </r>
  <r>
    <s v="PRODUCTBWC"/>
    <x v="11"/>
    <n v="49"/>
    <n v="141925"/>
    <s v="CHANNEL A"/>
    <x v="4"/>
    <n v="294"/>
    <n v="135"/>
    <n v="810"/>
    <x v="2"/>
    <n v="86"/>
    <n v="516"/>
    <n v="63.703703703703709"/>
  </r>
  <r>
    <s v="PRODUCTH"/>
    <x v="20"/>
    <n v="196"/>
    <n v="141926"/>
    <s v="CHANNEL F"/>
    <x v="0"/>
    <n v="196"/>
    <n v="386.4"/>
    <n v="386.4"/>
    <x v="1"/>
    <n v="190.39999999999998"/>
    <n v="190.39999999999998"/>
    <n v="49.275362318840578"/>
  </r>
  <r>
    <s v="PRODUCTAHC"/>
    <x v="17"/>
    <n v="50"/>
    <n v="141927"/>
    <s v="CHANNEL A"/>
    <x v="1"/>
    <n v="200"/>
    <n v="165.6"/>
    <n v="662.4"/>
    <x v="2"/>
    <n v="115.6"/>
    <n v="462.4"/>
    <n v="69.806763285024147"/>
  </r>
  <r>
    <s v="PRODUCTBHC"/>
    <x v="18"/>
    <n v="439"/>
    <n v="141928"/>
    <s v="CHANNEL E"/>
    <x v="0"/>
    <n v="439"/>
    <n v="1474.75"/>
    <n v="1474.75"/>
    <x v="5"/>
    <n v="1035.75"/>
    <n v="1035.75"/>
    <n v="70.23224275300899"/>
  </r>
  <r>
    <s v="PRODUCTAQC"/>
    <x v="23"/>
    <n v="90"/>
    <n v="141928"/>
    <s v="CHANNEL E"/>
    <x v="2"/>
    <n v="180"/>
    <n v="386.75"/>
    <n v="773.5"/>
    <x v="5"/>
    <n v="296.75"/>
    <n v="593.5"/>
    <n v="76.729153199741447"/>
  </r>
  <r>
    <s v="PRODUCTAM"/>
    <x v="17"/>
    <n v="47"/>
    <n v="141929"/>
    <s v="CHANNEL W"/>
    <x v="3"/>
    <n v="141"/>
    <n v="182.75"/>
    <n v="548.25"/>
    <x v="0"/>
    <n v="135.75"/>
    <n v="407.25"/>
    <n v="74.281805745554024"/>
  </r>
  <r>
    <s v="PRODUCTAOC"/>
    <x v="1"/>
    <n v="56"/>
    <n v="141930"/>
    <s v="CHANNEL F"/>
    <x v="0"/>
    <n v="56"/>
    <n v="187.68"/>
    <n v="187.68"/>
    <x v="1"/>
    <n v="131.68"/>
    <n v="131.68"/>
    <n v="70.161977834612117"/>
  </r>
  <r>
    <s v="PRODUCTAFC"/>
    <x v="13"/>
    <n v="88"/>
    <n v="141930"/>
    <s v="CHANNEL F"/>
    <x v="0"/>
    <n v="88"/>
    <n v="290.72000000000003"/>
    <n v="290.72000000000003"/>
    <x v="1"/>
    <n v="202.72000000000003"/>
    <n v="202.72000000000003"/>
    <n v="69.730324711062195"/>
  </r>
  <r>
    <s v="PRODUCTFP"/>
    <x v="5"/>
    <n v="66"/>
    <n v="141931"/>
    <s v="CHANNEL F"/>
    <x v="0"/>
    <n v="66"/>
    <n v="217.12"/>
    <n v="217.12"/>
    <x v="1"/>
    <n v="151.12"/>
    <n v="151.12"/>
    <n v="69.602063375092115"/>
  </r>
  <r>
    <s v="PRODUCTBBD"/>
    <x v="18"/>
    <n v="323"/>
    <n v="141932"/>
    <s v="CHANNEL F"/>
    <x v="0"/>
    <n v="323"/>
    <n v="1070.8800000000001"/>
    <n v="1070.8800000000001"/>
    <x v="5"/>
    <n v="747.88000000000011"/>
    <n v="747.88000000000011"/>
    <n v="69.837890333183921"/>
  </r>
  <r>
    <s v="PRODUCTFPC"/>
    <x v="8"/>
    <n v="82"/>
    <n v="141932"/>
    <s v="CHANNEL F"/>
    <x v="0"/>
    <n v="82"/>
    <n v="305.44"/>
    <n v="305.44"/>
    <x v="5"/>
    <n v="223.44"/>
    <n v="223.44"/>
    <n v="73.153483499214246"/>
  </r>
  <r>
    <s v="PRODUCTDFC"/>
    <x v="6"/>
    <n v="78"/>
    <n v="141932"/>
    <s v="CHANNEL F"/>
    <x v="0"/>
    <n v="78"/>
    <n v="244.4"/>
    <n v="244.4"/>
    <x v="5"/>
    <n v="166.4"/>
    <n v="166.4"/>
    <n v="68.085106382978722"/>
  </r>
  <r>
    <s v="PRODUCTFQ"/>
    <x v="10"/>
    <n v="259"/>
    <n v="141933"/>
    <s v="CHANNEL A"/>
    <x v="0"/>
    <n v="259"/>
    <n v="864.8"/>
    <n v="864.8"/>
    <x v="5"/>
    <n v="605.79999999999995"/>
    <n v="605.79999999999995"/>
    <n v="70.05087881591119"/>
  </r>
  <r>
    <s v="PRODUCTBCC"/>
    <x v="18"/>
    <n v="323"/>
    <n v="141934"/>
    <s v="CHANNEL A"/>
    <x v="0"/>
    <n v="323"/>
    <n v="982.56"/>
    <n v="982.56"/>
    <x v="1"/>
    <n v="659.56"/>
    <n v="659.56"/>
    <n v="67.126689464256643"/>
  </r>
  <r>
    <s v="PRODUCTEX"/>
    <x v="23"/>
    <n v="89"/>
    <n v="141934"/>
    <s v="CHANNEL A"/>
    <x v="0"/>
    <n v="89"/>
    <n v="327.52"/>
    <n v="327.52"/>
    <x v="1"/>
    <n v="238.51999999999998"/>
    <n v="238.51999999999998"/>
    <n v="72.826086956521735"/>
  </r>
  <r>
    <s v="PRODUCTCG"/>
    <x v="5"/>
    <n v="99"/>
    <n v="141935"/>
    <s v="CHANNEL W"/>
    <x v="0"/>
    <n v="99"/>
    <n v="356"/>
    <n v="356"/>
    <x v="1"/>
    <n v="257"/>
    <n v="257"/>
    <n v="72.19101123595506"/>
  </r>
  <r>
    <s v="PRODUCTEC"/>
    <x v="9"/>
    <n v="950"/>
    <n v="141936"/>
    <s v="CHANNEL A"/>
    <x v="0"/>
    <n v="950"/>
    <n v="724.96"/>
    <n v="724.96"/>
    <x v="1"/>
    <n v="-225.03999999999996"/>
    <n v="-225.03999999999996"/>
    <n v="-31.041712646214958"/>
  </r>
  <r>
    <s v="PRODUCTFQC"/>
    <x v="5"/>
    <n v="212"/>
    <n v="141937"/>
    <s v="CHANNEL F"/>
    <x v="2"/>
    <n v="424"/>
    <n v="695.52"/>
    <n v="1391.04"/>
    <x v="1"/>
    <n v="483.52"/>
    <n v="967.04"/>
    <n v="69.519208649643431"/>
  </r>
  <r>
    <s v="PRODUCTFR"/>
    <x v="3"/>
    <n v="114"/>
    <n v="141937"/>
    <s v="CHANNEL F"/>
    <x v="2"/>
    <n v="228"/>
    <n v="320.16000000000003"/>
    <n v="640.32000000000005"/>
    <x v="1"/>
    <n v="206.16000000000003"/>
    <n v="412.32000000000005"/>
    <n v="64.392803598200899"/>
  </r>
  <r>
    <s v="PRODUCTFPC"/>
    <x v="8"/>
    <n v="82"/>
    <n v="141938"/>
    <s v="CHANNEL F"/>
    <x v="0"/>
    <n v="82"/>
    <n v="305.44"/>
    <n v="305.44"/>
    <x v="1"/>
    <n v="223.44"/>
    <n v="223.44"/>
    <n v="73.153483499214246"/>
  </r>
  <r>
    <s v="PRODUCTBLC"/>
    <x v="15"/>
    <n v="235"/>
    <n v="141938"/>
    <s v="CHANNEL F"/>
    <x v="0"/>
    <n v="235"/>
    <n v="776.48"/>
    <n v="776.48"/>
    <x v="1"/>
    <n v="541.48"/>
    <n v="541.48"/>
    <n v="69.735215330723264"/>
  </r>
  <r>
    <s v="PRODUCTBHC"/>
    <x v="18"/>
    <n v="439"/>
    <n v="141939"/>
    <s v="CHANNEL F"/>
    <x v="0"/>
    <n v="439"/>
    <n v="383.09"/>
    <n v="383.09"/>
    <x v="5"/>
    <n v="-55.910000000000025"/>
    <n v="-55.910000000000025"/>
    <n v="-14.594481714479635"/>
  </r>
  <r>
    <s v="PRODUCTBFD"/>
    <x v="21"/>
    <n v="948"/>
    <n v="141939"/>
    <s v="CHANNEL F"/>
    <x v="0"/>
    <n v="948"/>
    <n v="941.71"/>
    <n v="941.71"/>
    <x v="5"/>
    <n v="-6.2899999999999636"/>
    <n v="-6.2899999999999636"/>
    <n v="-0.66793386499027974"/>
  </r>
  <r>
    <s v="PRODUCTBIC"/>
    <x v="15"/>
    <n v="197"/>
    <n v="141939"/>
    <s v="CHANNEL F"/>
    <x v="0"/>
    <n v="197"/>
    <n v="195.41"/>
    <n v="195.41"/>
    <x v="5"/>
    <n v="-1.5900000000000034"/>
    <n v="-1.5900000000000034"/>
    <n v="-0.81367381403203687"/>
  </r>
  <r>
    <s v="PRODUCTAI"/>
    <x v="4"/>
    <n v="1"/>
    <n v="141939"/>
    <s v="CHANNEL F"/>
    <x v="0"/>
    <n v="1"/>
    <n v="0"/>
    <n v="0"/>
    <x v="2"/>
    <n v="-1"/>
    <n v="-1"/>
    <e v="#DIV/0!"/>
  </r>
  <r>
    <s v="PRODUCTFRC"/>
    <x v="21"/>
    <n v="614"/>
    <n v="141940"/>
    <s v="CHANNEL A"/>
    <x v="0"/>
    <n v="614"/>
    <n v="2035.04"/>
    <n v="2035.04"/>
    <x v="5"/>
    <n v="1421.04"/>
    <n v="1421.04"/>
    <n v="69.828602877584714"/>
  </r>
  <r>
    <s v="PRODUCTAW"/>
    <x v="3"/>
    <n v="50"/>
    <n v="141940"/>
    <s v="CHANNEL A"/>
    <x v="0"/>
    <n v="50"/>
    <n v="187.68"/>
    <n v="187.68"/>
    <x v="5"/>
    <n v="137.68"/>
    <n v="137.68"/>
    <n v="73.358908780903661"/>
  </r>
  <r>
    <s v="PRODUCTAL"/>
    <x v="4"/>
    <n v="50"/>
    <n v="141940"/>
    <s v="CHANNEL A"/>
    <x v="0"/>
    <n v="50"/>
    <n v="222.27"/>
    <n v="222.27"/>
    <x v="5"/>
    <n v="172.27"/>
    <n v="172.27"/>
    <n v="77.504836460161059"/>
  </r>
  <r>
    <s v="PRODUCTFL"/>
    <x v="21"/>
    <n v="787"/>
    <n v="141941"/>
    <s v="CHANNEL F"/>
    <x v="0"/>
    <n v="787"/>
    <n v="2388.3200000000002"/>
    <n v="2388.3200000000002"/>
    <x v="5"/>
    <n v="1601.3200000000002"/>
    <n v="1601.3200000000002"/>
    <n v="67.047966771621887"/>
  </r>
  <r>
    <s v="PRODUCTDP"/>
    <x v="17"/>
    <n v="47"/>
    <n v="141941"/>
    <s v="CHANNEL F"/>
    <x v="2"/>
    <n v="94"/>
    <n v="158.24"/>
    <n v="316.48"/>
    <x v="5"/>
    <n v="111.24000000000001"/>
    <n v="222.48000000000002"/>
    <n v="70.298281092012132"/>
  </r>
  <r>
    <s v="PRODUCTFS"/>
    <x v="5"/>
    <n v="105"/>
    <n v="141941"/>
    <s v="CHANNEL F"/>
    <x v="0"/>
    <n v="105"/>
    <n v="386.4"/>
    <n v="386.4"/>
    <x v="5"/>
    <n v="281.39999999999998"/>
    <n v="281.39999999999998"/>
    <n v="72.826086956521735"/>
  </r>
  <r>
    <s v="PRODUCTFSC"/>
    <x v="27"/>
    <n v="385"/>
    <n v="141941"/>
    <s v="CHANNEL F"/>
    <x v="0"/>
    <n v="385"/>
    <n v="853.02"/>
    <n v="853.02"/>
    <x v="5"/>
    <n v="468.02"/>
    <n v="468.02"/>
    <n v="54.866239947480707"/>
  </r>
  <r>
    <s v="PRODUCTFT"/>
    <x v="14"/>
    <n v="32"/>
    <n v="141942"/>
    <s v="CHANNEL F"/>
    <x v="2"/>
    <n v="64"/>
    <n v="55.2"/>
    <n v="110.4"/>
    <x v="2"/>
    <n v="23.200000000000003"/>
    <n v="46.400000000000006"/>
    <n v="42.028985507246382"/>
  </r>
  <r>
    <s v="PRODUCTAJC"/>
    <x v="14"/>
    <n v="32"/>
    <n v="141942"/>
    <s v="CHANNEL F"/>
    <x v="2"/>
    <n v="64"/>
    <n v="55.2"/>
    <n v="110.4"/>
    <x v="2"/>
    <n v="23.200000000000003"/>
    <n v="46.400000000000006"/>
    <n v="42.028985507246382"/>
  </r>
  <r>
    <s v="PRODUCTEX"/>
    <x v="23"/>
    <n v="89"/>
    <n v="141943"/>
    <s v="CHANNEL F"/>
    <x v="2"/>
    <n v="178"/>
    <n v="327.52"/>
    <n v="655.04"/>
    <x v="1"/>
    <n v="238.51999999999998"/>
    <n v="477.03999999999996"/>
    <n v="72.826086956521735"/>
  </r>
  <r>
    <s v="PRODUCTABC"/>
    <x v="1"/>
    <n v="45"/>
    <n v="141944"/>
    <s v="CHANNEL W"/>
    <x v="2"/>
    <n v="90"/>
    <n v="111.87"/>
    <n v="223.74"/>
    <x v="0"/>
    <n v="66.87"/>
    <n v="133.74"/>
    <n v="59.774738535800488"/>
  </r>
  <r>
    <s v="PRODUCTDI"/>
    <x v="11"/>
    <n v="18.5"/>
    <n v="141945"/>
    <s v="CHANNEL A"/>
    <x v="1"/>
    <n v="74"/>
    <n v="77.28"/>
    <n v="309.12"/>
    <x v="1"/>
    <n v="58.78"/>
    <n v="235.12"/>
    <n v="76.06107660455487"/>
  </r>
  <r>
    <s v="PRODUCTDI"/>
    <x v="11"/>
    <n v="18.5"/>
    <n v="141945"/>
    <s v="CHANNEL A"/>
    <x v="2"/>
    <n v="37"/>
    <n v="105"/>
    <n v="210"/>
    <x v="1"/>
    <n v="86.5"/>
    <n v="173"/>
    <n v="82.38095238095238"/>
  </r>
  <r>
    <s v="PRODUCTDI"/>
    <x v="11"/>
    <n v="18.5"/>
    <n v="141945"/>
    <s v="CHANNEL A"/>
    <x v="2"/>
    <n v="37"/>
    <n v="77.28"/>
    <n v="154.56"/>
    <x v="1"/>
    <n v="58.78"/>
    <n v="117.56"/>
    <n v="76.06107660455487"/>
  </r>
  <r>
    <s v="PRODUCTFTC"/>
    <x v="30"/>
    <n v="700"/>
    <n v="141946"/>
    <s v="CHANNEL A"/>
    <x v="0"/>
    <n v="700"/>
    <n v="1416.8"/>
    <n v="1416.8"/>
    <x v="5"/>
    <n v="716.8"/>
    <n v="716.8"/>
    <n v="50.59288537549407"/>
  </r>
  <r>
    <s v="PRODUCTDEC"/>
    <x v="11"/>
    <n v="44"/>
    <n v="141946"/>
    <s v="CHANNEL A"/>
    <x v="6"/>
    <n v="352"/>
    <n v="165.6"/>
    <n v="1324.8"/>
    <x v="5"/>
    <n v="121.6"/>
    <n v="972.8"/>
    <n v="73.429951690821255"/>
  </r>
  <r>
    <s v="PRODUCTCB"/>
    <x v="2"/>
    <n v="274"/>
    <n v="141946"/>
    <s v="CHANNEL A"/>
    <x v="0"/>
    <n v="274"/>
    <n v="982.56"/>
    <n v="982.56"/>
    <x v="5"/>
    <n v="708.56"/>
    <n v="708.56"/>
    <n v="72.113662269988595"/>
  </r>
  <r>
    <s v="PRODUCTAFC"/>
    <x v="13"/>
    <n v="88"/>
    <n v="141947"/>
    <s v="CHANNEL A"/>
    <x v="0"/>
    <n v="88"/>
    <n v="290.72000000000003"/>
    <n v="290.72000000000003"/>
    <x v="1"/>
    <n v="202.72000000000003"/>
    <n v="202.72000000000003"/>
    <n v="69.730324711062195"/>
  </r>
  <r>
    <s v="PRODUCTAOC"/>
    <x v="1"/>
    <n v="56"/>
    <n v="141947"/>
    <s v="CHANNEL A"/>
    <x v="0"/>
    <n v="56"/>
    <n v="187.68"/>
    <n v="187.68"/>
    <x v="1"/>
    <n v="131.68"/>
    <n v="131.68"/>
    <n v="70.161977834612117"/>
  </r>
  <r>
    <s v="PRODUCTBBD"/>
    <x v="18"/>
    <n v="323"/>
    <n v="141948"/>
    <s v="CHANNEL W"/>
    <x v="0"/>
    <n v="323"/>
    <n v="1134.75"/>
    <n v="1134.75"/>
    <x v="0"/>
    <n v="811.75"/>
    <n v="811.75"/>
    <n v="71.535580524344567"/>
  </r>
  <r>
    <s v="PRODUCTEWC"/>
    <x v="16"/>
    <n v="165"/>
    <n v="141948"/>
    <s v="CHANNEL W"/>
    <x v="0"/>
    <n v="165"/>
    <n v="358.88"/>
    <n v="358.88"/>
    <x v="0"/>
    <n v="193.88"/>
    <n v="193.88"/>
    <n v="54.023629068212223"/>
  </r>
  <r>
    <s v="PRODUCTAI"/>
    <x v="4"/>
    <n v="1"/>
    <n v="141949"/>
    <s v="CHANNEL A"/>
    <x v="0"/>
    <n v="1"/>
    <n v="165.6"/>
    <n v="165.6"/>
    <x v="2"/>
    <n v="164.6"/>
    <n v="164.6"/>
    <n v="99.39613526570048"/>
  </r>
  <r>
    <s v="PRODUCTAWC"/>
    <x v="2"/>
    <n v="0"/>
    <n v="141950"/>
    <s v="CHANNEL W"/>
    <x v="0"/>
    <n v="0"/>
    <n v="1330.25"/>
    <n v="1330.25"/>
    <x v="0"/>
    <n v="1330.25"/>
    <n v="1330.25"/>
    <n v="100"/>
  </r>
  <r>
    <s v="PRODUCTAWD"/>
    <x v="18"/>
    <n v="386"/>
    <n v="141951"/>
    <s v="CHANNEL F"/>
    <x v="0"/>
    <n v="386"/>
    <n v="1074.56"/>
    <n v="1074.56"/>
    <x v="1"/>
    <n v="688.56"/>
    <n v="688.56"/>
    <n v="64.078320428826686"/>
  </r>
  <r>
    <s v="PRODUCTCC"/>
    <x v="10"/>
    <n v="259"/>
    <n v="141951"/>
    <s v="CHANNEL F"/>
    <x v="0"/>
    <n v="259"/>
    <n v="864.8"/>
    <n v="864.8"/>
    <x v="1"/>
    <n v="605.79999999999995"/>
    <n v="605.79999999999995"/>
    <n v="70.05087881591119"/>
  </r>
  <r>
    <s v="PRODUCTFU"/>
    <x v="4"/>
    <n v="22"/>
    <n v="141952"/>
    <s v="CHANNEL F"/>
    <x v="0"/>
    <n v="22"/>
    <n v="43.08"/>
    <n v="43.08"/>
    <x v="2"/>
    <n v="21.08"/>
    <n v="21.08"/>
    <n v="48.932219127205194"/>
  </r>
  <r>
    <s v="PRODUCTFUC"/>
    <x v="31"/>
    <n v="129"/>
    <n v="141953"/>
    <s v="CHANNEL A"/>
    <x v="0"/>
    <n v="129"/>
    <n v="514.46"/>
    <n v="514.46"/>
    <x v="5"/>
    <n v="385.46000000000004"/>
    <n v="385.46000000000004"/>
    <n v="74.925164249893101"/>
  </r>
  <r>
    <s v="PRODUCTFV"/>
    <x v="6"/>
    <n v="249"/>
    <n v="141953"/>
    <s v="CHANNEL A"/>
    <x v="0"/>
    <n v="249"/>
    <n v="460"/>
    <n v="460"/>
    <x v="5"/>
    <n v="211"/>
    <n v="211"/>
    <n v="45.869565217391305"/>
  </r>
  <r>
    <s v="PRODUCTASC"/>
    <x v="17"/>
    <n v="57"/>
    <n v="141954"/>
    <s v="CHANNEL F"/>
    <x v="0"/>
    <n v="57"/>
    <n v="187.68"/>
    <n v="187.68"/>
    <x v="4"/>
    <n v="130.68"/>
    <n v="130.68"/>
    <n v="69.629156010230176"/>
  </r>
  <r>
    <s v="PRODUCTASC"/>
    <x v="17"/>
    <n v="57"/>
    <n v="141954"/>
    <s v="CHANNEL F"/>
    <x v="0"/>
    <n v="57"/>
    <n v="187.68"/>
    <n v="187.68"/>
    <x v="4"/>
    <n v="130.68"/>
    <n v="130.68"/>
    <n v="69.629156010230176"/>
  </r>
  <r>
    <s v="PRODUCTBCC"/>
    <x v="18"/>
    <n v="323"/>
    <n v="141955"/>
    <s v="CHANNEL F"/>
    <x v="0"/>
    <n v="323"/>
    <n v="1070.8800000000001"/>
    <n v="1070.8800000000001"/>
    <x v="5"/>
    <n v="747.88000000000011"/>
    <n v="747.88000000000011"/>
    <n v="69.837890333183921"/>
  </r>
  <r>
    <s v="PRODUCTAL"/>
    <x v="4"/>
    <n v="50"/>
    <n v="141955"/>
    <s v="CHANNEL F"/>
    <x v="0"/>
    <n v="50"/>
    <n v="120"/>
    <n v="120"/>
    <x v="5"/>
    <n v="70"/>
    <n v="70"/>
    <n v="58.333333333333336"/>
  </r>
  <r>
    <s v="PRODUCTDM"/>
    <x v="17"/>
    <n v="50"/>
    <n v="141956"/>
    <s v="CHANNEL A"/>
    <x v="2"/>
    <n v="100"/>
    <n v="165.6"/>
    <n v="331.2"/>
    <x v="1"/>
    <n v="115.6"/>
    <n v="231.2"/>
    <n v="69.806763285024147"/>
  </r>
  <r>
    <s v="PRODUCTDU"/>
    <x v="1"/>
    <n v="62"/>
    <n v="141956"/>
    <s v="CHANNEL A"/>
    <x v="0"/>
    <n v="62"/>
    <n v="231.84"/>
    <n v="231.84"/>
    <x v="1"/>
    <n v="169.84"/>
    <n v="169.84"/>
    <n v="73.257418909592815"/>
  </r>
  <r>
    <s v="PRODUCTABD"/>
    <x v="6"/>
    <n v="121"/>
    <n v="141956"/>
    <s v="CHANNEL A"/>
    <x v="0"/>
    <n v="121"/>
    <n v="445.28"/>
    <n v="445.28"/>
    <x v="1"/>
    <n v="324.27999999999997"/>
    <n v="324.27999999999997"/>
    <n v="72.826086956521735"/>
  </r>
  <r>
    <s v="PRODUCTAUD"/>
    <x v="13"/>
    <n v="79"/>
    <n v="141956"/>
    <s v="CHANNEL A"/>
    <x v="0"/>
    <n v="79"/>
    <n v="261.27999999999997"/>
    <n v="261.27999999999997"/>
    <x v="1"/>
    <n v="182.27999999999997"/>
    <n v="182.27999999999997"/>
    <n v="69.76423759951011"/>
  </r>
  <r>
    <s v="PRODUCTDHC"/>
    <x v="17"/>
    <n v="70"/>
    <n v="141957"/>
    <s v="CHANNEL W"/>
    <x v="1"/>
    <n v="280"/>
    <n v="267.75"/>
    <n v="1071"/>
    <x v="0"/>
    <n v="197.75"/>
    <n v="791"/>
    <n v="73.856209150326805"/>
  </r>
  <r>
    <s v="PRODUCTAYC"/>
    <x v="10"/>
    <n v="208"/>
    <n v="141958"/>
    <s v="CHANNEL F"/>
    <x v="0"/>
    <n v="208"/>
    <n v="688.16"/>
    <n v="688.16"/>
    <x v="5"/>
    <n v="480.15999999999997"/>
    <n v="480.15999999999997"/>
    <n v="69.774471053243431"/>
  </r>
  <r>
    <s v="PRODUCTCQ"/>
    <x v="5"/>
    <n v="153"/>
    <n v="141958"/>
    <s v="CHANNEL F"/>
    <x v="2"/>
    <n v="306"/>
    <n v="504.16"/>
    <n v="1008.32"/>
    <x v="5"/>
    <n v="351.16"/>
    <n v="702.32"/>
    <n v="69.652491272611869"/>
  </r>
  <r>
    <s v="PRODUCTFVC"/>
    <x v="27"/>
    <n v="267"/>
    <n v="141959"/>
    <s v="CHANNEL F"/>
    <x v="0"/>
    <n v="267"/>
    <n v="570.4"/>
    <n v="570.4"/>
    <x v="4"/>
    <n v="303.39999999999998"/>
    <n v="303.39999999999998"/>
    <n v="53.190743338008417"/>
  </r>
  <r>
    <s v="PRODUCTCO"/>
    <x v="29"/>
    <n v="65"/>
    <n v="141959"/>
    <s v="CHANNEL F"/>
    <x v="0"/>
    <n v="65"/>
    <n v="217.12"/>
    <n v="217.12"/>
    <x v="2"/>
    <n v="152.12"/>
    <n v="152.12"/>
    <n v="70.062638172439208"/>
  </r>
  <r>
    <s v="PRODUCTFW"/>
    <x v="8"/>
    <n v="125"/>
    <n v="141960"/>
    <s v="CHANNEL A"/>
    <x v="0"/>
    <n v="125"/>
    <n v="460"/>
    <n v="460"/>
    <x v="5"/>
    <n v="335"/>
    <n v="335"/>
    <n v="72.826086956521735"/>
  </r>
  <r>
    <s v="PRODUCTBH"/>
    <x v="2"/>
    <n v="332"/>
    <n v="141960"/>
    <s v="CHANNEL A"/>
    <x v="0"/>
    <n v="332"/>
    <n v="1173.92"/>
    <n v="1173.92"/>
    <x v="5"/>
    <n v="841.92000000000007"/>
    <n v="841.92000000000007"/>
    <n v="71.718686111489717"/>
  </r>
  <r>
    <s v="PRODUCTBRC"/>
    <x v="11"/>
    <n v="32"/>
    <n v="141960"/>
    <s v="CHANNEL A"/>
    <x v="4"/>
    <n v="191.99999999999989"/>
    <n v="128.80000000000001"/>
    <n v="772.8"/>
    <x v="5"/>
    <n v="96.800000000000011"/>
    <n v="580.80000000000007"/>
    <n v="75.155279503105604"/>
  </r>
  <r>
    <s v="PRODUCTFWC"/>
    <x v="4"/>
    <n v="5.5"/>
    <n v="141960"/>
    <s v="CHANNEL A"/>
    <x v="0"/>
    <n v="5.5"/>
    <n v="11.04"/>
    <n v="11.04"/>
    <x v="5"/>
    <n v="5.5399999999999991"/>
    <n v="5.5399999999999991"/>
    <n v="50.181159420289859"/>
  </r>
  <r>
    <s v="PRODUCTBJ"/>
    <x v="4"/>
    <n v="5.5"/>
    <n v="141960"/>
    <s v="CHANNEL A"/>
    <x v="0"/>
    <n v="5.5"/>
    <n v="11.04"/>
    <n v="11.04"/>
    <x v="5"/>
    <n v="5.5399999999999991"/>
    <n v="5.5399999999999991"/>
    <n v="50.181159420289859"/>
  </r>
  <r>
    <s v="PRODUCTAI"/>
    <x v="4"/>
    <n v="1"/>
    <n v="141960"/>
    <s v="CHANNEL A"/>
    <x v="0"/>
    <n v="1"/>
    <n v="52.58"/>
    <n v="52.58"/>
    <x v="5"/>
    <n v="51.58"/>
    <n v="51.58"/>
    <n v="98.098136173449973"/>
  </r>
  <r>
    <s v="PRODUCTEXC"/>
    <x v="0"/>
    <n v="312"/>
    <n v="141961"/>
    <s v="CHANNEL W"/>
    <x v="0"/>
    <n v="312"/>
    <n v="1444.5"/>
    <n v="1444.5"/>
    <x v="0"/>
    <n v="1132.5"/>
    <n v="1132.5"/>
    <n v="78.400830737279335"/>
  </r>
  <r>
    <s v="PRODUCTFX"/>
    <x v="4"/>
    <n v="125"/>
    <n v="141962"/>
    <s v="CHANNEL F"/>
    <x v="0"/>
    <n v="125"/>
    <n v="276"/>
    <n v="276"/>
    <x v="2"/>
    <n v="151"/>
    <n v="151"/>
    <n v="54.710144927536234"/>
  </r>
  <r>
    <s v="PRODUCTBHC"/>
    <x v="18"/>
    <n v="439"/>
    <n v="141963"/>
    <s v="CHANNEL A"/>
    <x v="0"/>
    <n v="439"/>
    <n v="1276.96"/>
    <n v="1276.96"/>
    <x v="5"/>
    <n v="837.96"/>
    <n v="837.96"/>
    <n v="65.621476005513088"/>
  </r>
  <r>
    <s v="PRODUCTAQC"/>
    <x v="23"/>
    <n v="90"/>
    <n v="141963"/>
    <s v="CHANNEL A"/>
    <x v="2"/>
    <n v="180"/>
    <n v="334.88"/>
    <n v="669.76"/>
    <x v="5"/>
    <n v="244.88"/>
    <n v="489.76"/>
    <n v="73.124701385570944"/>
  </r>
  <r>
    <s v="PRODUCTFXC"/>
    <x v="8"/>
    <n v="158"/>
    <n v="141964"/>
    <s v="CHANNEL F"/>
    <x v="0"/>
    <n v="158"/>
    <n v="585.12"/>
    <n v="585.12"/>
    <x v="1"/>
    <n v="427.12"/>
    <n v="427.12"/>
    <n v="72.996992070002733"/>
  </r>
  <r>
    <s v="PRODUCTBB"/>
    <x v="18"/>
    <n v="448"/>
    <n v="141965"/>
    <s v="CHANNEL F"/>
    <x v="0"/>
    <n v="448"/>
    <n v="1483.04"/>
    <n v="1483.04"/>
    <x v="5"/>
    <n v="1035.04"/>
    <n v="1035.04"/>
    <n v="69.791779048441043"/>
  </r>
  <r>
    <s v="PRODUCTDP"/>
    <x v="17"/>
    <n v="47"/>
    <n v="141965"/>
    <s v="CHANNEL F"/>
    <x v="0"/>
    <n v="47"/>
    <n v="158.24"/>
    <n v="158.24"/>
    <x v="5"/>
    <n v="111.24000000000001"/>
    <n v="111.24000000000001"/>
    <n v="70.298281092012132"/>
  </r>
  <r>
    <s v="PRODUCTAB"/>
    <x v="5"/>
    <n v="99"/>
    <n v="141965"/>
    <s v="CHANNEL F"/>
    <x v="0"/>
    <n v="99"/>
    <n v="327.52"/>
    <n v="327.52"/>
    <x v="5"/>
    <n v="228.51999999999998"/>
    <n v="228.51999999999998"/>
    <n v="69.772838299951147"/>
  </r>
  <r>
    <s v="PRODUCTFY"/>
    <x v="13"/>
    <n v="194"/>
    <n v="141965"/>
    <s v="CHANNEL F"/>
    <x v="0"/>
    <n v="194"/>
    <n v="644"/>
    <n v="644"/>
    <x v="5"/>
    <n v="450"/>
    <n v="450"/>
    <n v="69.875776397515537"/>
  </r>
  <r>
    <s v="PRODUCTDP"/>
    <x v="17"/>
    <n v="47"/>
    <n v="141965"/>
    <s v="CHANNEL F"/>
    <x v="0"/>
    <n v="47"/>
    <n v="158.24"/>
    <n v="158.24"/>
    <x v="5"/>
    <n v="111.24000000000001"/>
    <n v="111.24000000000001"/>
    <n v="70.298281092012132"/>
  </r>
  <r>
    <s v="PRODUCTDP"/>
    <x v="17"/>
    <n v="47"/>
    <n v="141965"/>
    <s v="CHANNEL F"/>
    <x v="0"/>
    <n v="47"/>
    <n v="158.24"/>
    <n v="158.24"/>
    <x v="5"/>
    <n v="111.24000000000001"/>
    <n v="111.24000000000001"/>
    <n v="70.298281092012132"/>
  </r>
  <r>
    <s v="PRODUCTBZC"/>
    <x v="22"/>
    <n v="159.25"/>
    <n v="141966"/>
    <s v="CHANNEL A"/>
    <x v="0"/>
    <n v="159.25"/>
    <n v="268.64"/>
    <n v="268.64"/>
    <x v="2"/>
    <n v="109.38999999999999"/>
    <n v="109.38999999999999"/>
    <n v="40.719922572960094"/>
  </r>
  <r>
    <s v="PRODUCTFYC"/>
    <x v="22"/>
    <n v="26"/>
    <n v="141966"/>
    <s v="CHANNEL A"/>
    <x v="0"/>
    <n v="26"/>
    <n v="55.2"/>
    <n v="55.2"/>
    <x v="2"/>
    <n v="29.200000000000003"/>
    <n v="29.200000000000003"/>
    <n v="52.89855072463768"/>
  </r>
  <r>
    <s v="PRODUCTFZ"/>
    <x v="22"/>
    <n v="32"/>
    <n v="141966"/>
    <s v="CHANNEL A"/>
    <x v="0"/>
    <n v="32"/>
    <n v="69.92"/>
    <n v="69.92"/>
    <x v="2"/>
    <n v="37.92"/>
    <n v="37.92"/>
    <n v="54.233409610983983"/>
  </r>
  <r>
    <s v="PRODUCTAW"/>
    <x v="3"/>
    <n v="50"/>
    <n v="141967"/>
    <s v="CHANNEL F"/>
    <x v="0"/>
    <n v="50"/>
    <n v="187.68"/>
    <n v="187.68"/>
    <x v="1"/>
    <n v="137.68"/>
    <n v="137.68"/>
    <n v="73.358908780903661"/>
  </r>
  <r>
    <s v="PRODUCTAIC"/>
    <x v="11"/>
    <n v="27.2"/>
    <n v="141968"/>
    <s v="CHANNEL A"/>
    <x v="4"/>
    <n v="163.19999999999999"/>
    <n v="99.36"/>
    <n v="596.16"/>
    <x v="5"/>
    <n v="72.16"/>
    <n v="432.96"/>
    <n v="72.624798711755233"/>
  </r>
  <r>
    <s v="PRODUCTBH"/>
    <x v="2"/>
    <n v="332"/>
    <n v="141968"/>
    <s v="CHANNEL A"/>
    <x v="0"/>
    <n v="332"/>
    <n v="1173.92"/>
    <n v="1173.92"/>
    <x v="5"/>
    <n v="841.92000000000007"/>
    <n v="841.92000000000007"/>
    <n v="71.718686111489717"/>
  </r>
  <r>
    <s v="PRODUCTDO"/>
    <x v="15"/>
    <n v="192"/>
    <n v="141968"/>
    <s v="CHANNEL A"/>
    <x v="0"/>
    <n v="192"/>
    <n v="636.64"/>
    <n v="636.64"/>
    <x v="5"/>
    <n v="444.64"/>
    <n v="444.64"/>
    <n v="69.841668760995219"/>
  </r>
  <r>
    <s v="PRODUCTDWC"/>
    <x v="13"/>
    <n v="150"/>
    <n v="141968"/>
    <s v="CHANNEL A"/>
    <x v="0"/>
    <n v="150"/>
    <n v="496.8"/>
    <n v="496.8"/>
    <x v="5"/>
    <n v="346.8"/>
    <n v="346.8"/>
    <n v="69.806763285024147"/>
  </r>
  <r>
    <s v="PRODUCTASC"/>
    <x v="17"/>
    <n v="57"/>
    <n v="141968"/>
    <s v="CHANNEL A"/>
    <x v="3"/>
    <n v="170.99999999999994"/>
    <n v="187.68"/>
    <n v="563.04"/>
    <x v="2"/>
    <n v="130.68"/>
    <n v="392.04"/>
    <n v="69.62915601023019"/>
  </r>
  <r>
    <s v="PRODUCTDM"/>
    <x v="17"/>
    <n v="50"/>
    <n v="141969"/>
    <s v="CHANNEL W"/>
    <x v="2"/>
    <n v="100"/>
    <n v="191.25"/>
    <n v="382.5"/>
    <x v="0"/>
    <n v="141.25"/>
    <n v="282.5"/>
    <n v="73.856209150326805"/>
  </r>
  <r>
    <s v="PRODUCTCQC"/>
    <x v="23"/>
    <n v="82"/>
    <n v="141970"/>
    <s v="CHANNEL W"/>
    <x v="0"/>
    <n v="82"/>
    <n v="352.75"/>
    <n v="352.75"/>
    <x v="0"/>
    <n v="270.75"/>
    <n v="270.75"/>
    <n v="76.754075124025505"/>
  </r>
  <r>
    <s v="PRODUCTBFC"/>
    <x v="17"/>
    <n v="61.5"/>
    <n v="141971"/>
    <s v="CHANNEL W"/>
    <x v="1"/>
    <n v="246"/>
    <n v="220"/>
    <n v="880"/>
    <x v="0"/>
    <n v="158.5"/>
    <n v="634"/>
    <n v="72.045454545454547"/>
  </r>
  <r>
    <s v="PRODUCTAR"/>
    <x v="3"/>
    <n v="69"/>
    <n v="141972"/>
    <s v="CHANNEL A"/>
    <x v="3"/>
    <n v="207.00000000000003"/>
    <n v="152.35"/>
    <n v="457.05"/>
    <x v="1"/>
    <n v="83.35"/>
    <n v="250.04999999999998"/>
    <n v="54.709550377420413"/>
  </r>
  <r>
    <s v="PRODUCTBG"/>
    <x v="13"/>
    <n v="110"/>
    <n v="141972"/>
    <s v="CHANNEL A"/>
    <x v="0"/>
    <n v="110"/>
    <n v="364.32"/>
    <n v="364.32"/>
    <x v="1"/>
    <n v="254.32"/>
    <n v="254.32"/>
    <n v="69.806763285024147"/>
  </r>
  <r>
    <s v="PRODUCTAID"/>
    <x v="10"/>
    <n v="191"/>
    <n v="141973"/>
    <s v="CHANNEL A"/>
    <x v="0"/>
    <n v="191"/>
    <n v="629.28"/>
    <n v="629.28"/>
    <x v="1"/>
    <n v="438.28"/>
    <n v="438.28"/>
    <n v="69.647851512840063"/>
  </r>
  <r>
    <s v="PRODUCTFZC"/>
    <x v="21"/>
    <n v="129"/>
    <n v="141973"/>
    <s v="CHANNEL A"/>
    <x v="0"/>
    <n v="129"/>
    <n v="448.96"/>
    <n v="448.96"/>
    <x v="1"/>
    <n v="319.95999999999998"/>
    <n v="319.95999999999998"/>
    <n v="71.266928011404133"/>
  </r>
  <r>
    <s v="PRODUCTEQ"/>
    <x v="12"/>
    <n v="173"/>
    <n v="141974"/>
    <s v="CHANNEL A"/>
    <x v="0"/>
    <n v="173"/>
    <n v="636.64"/>
    <n v="636.64"/>
    <x v="5"/>
    <n v="463.64"/>
    <n v="463.64"/>
    <n v="72.826086956521735"/>
  </r>
  <r>
    <s v="PRODUCTG"/>
    <x v="31"/>
    <n v="129"/>
    <n v="141975"/>
    <s v="CHANNEL E"/>
    <x v="5"/>
    <n v="645"/>
    <n v="244.15"/>
    <n v="1220.75"/>
    <x v="1"/>
    <n v="115.15"/>
    <n v="575.75"/>
    <n v="47.1636289166496"/>
  </r>
  <r>
    <s v="PRODUCTGA"/>
    <x v="31"/>
    <n v="129"/>
    <n v="141975"/>
    <s v="CHANNEL E"/>
    <x v="3"/>
    <n v="387"/>
    <n v="244.15"/>
    <n v="732.45"/>
    <x v="1"/>
    <n v="115.15"/>
    <n v="345.45000000000005"/>
    <n v="47.1636289166496"/>
  </r>
  <r>
    <s v="PRODUCTGAC"/>
    <x v="31"/>
    <n v="164"/>
    <n v="141975"/>
    <s v="CHANNEL E"/>
    <x v="3"/>
    <n v="492.00000000000011"/>
    <n v="315.14999999999998"/>
    <n v="945.45"/>
    <x v="1"/>
    <n v="151.14999999999998"/>
    <n v="453.44999999999993"/>
    <n v="47.961288275424394"/>
  </r>
  <r>
    <s v="PRODUCTEUC"/>
    <x v="31"/>
    <n v="129"/>
    <n v="141975"/>
    <s v="CHANNEL E"/>
    <x v="0"/>
    <n v="129"/>
    <n v="244.15"/>
    <n v="244.15"/>
    <x v="1"/>
    <n v="115.15"/>
    <n v="115.15"/>
    <n v="47.1636289166496"/>
  </r>
  <r>
    <s v="PRODUCTGSC"/>
    <x v="31"/>
    <n v="129"/>
    <n v="141975"/>
    <s v="CHANNEL E"/>
    <x v="2"/>
    <n v="258"/>
    <n v="699"/>
    <n v="1398"/>
    <x v="1"/>
    <n v="570"/>
    <n v="1140"/>
    <n v="81.545064377682408"/>
  </r>
  <r>
    <s v="PRODUCTGA"/>
    <x v="31"/>
    <n v="129"/>
    <n v="141976"/>
    <s v="CHANNEL E"/>
    <x v="0"/>
    <n v="129"/>
    <n v="594.15"/>
    <n v="594.15"/>
    <x v="0"/>
    <n v="465.15"/>
    <n v="465.15"/>
    <n v="78.288311032567535"/>
  </r>
  <r>
    <s v="PRODUCTCDC"/>
    <x v="26"/>
    <n v="218"/>
    <n v="141977"/>
    <s v="CHANNEL A"/>
    <x v="0"/>
    <n v="218"/>
    <n v="724.96"/>
    <n v="724.96"/>
    <x v="5"/>
    <n v="506.96000000000004"/>
    <n v="506.96000000000004"/>
    <n v="69.929375413815933"/>
  </r>
  <r>
    <s v="PRODUCTAGD"/>
    <x v="11"/>
    <n v="35"/>
    <n v="141977"/>
    <s v="CHANNEL A"/>
    <x v="1"/>
    <n v="140"/>
    <n v="128.80000000000001"/>
    <n v="515.20000000000005"/>
    <x v="5"/>
    <n v="93.800000000000011"/>
    <n v="375.20000000000005"/>
    <n v="72.826086956521735"/>
  </r>
  <r>
    <s v="PRODUCTCL"/>
    <x v="10"/>
    <n v="620"/>
    <n v="141977"/>
    <s v="CHANNEL A"/>
    <x v="0"/>
    <n v="620"/>
    <n v="2057.12"/>
    <n v="2057.12"/>
    <x v="5"/>
    <n v="1437.12"/>
    <n v="1437.12"/>
    <n v="69.860776230847009"/>
  </r>
  <r>
    <s v="PRODUCTFY"/>
    <x v="13"/>
    <n v="194"/>
    <n v="141977"/>
    <s v="CHANNEL A"/>
    <x v="0"/>
    <n v="194"/>
    <n v="644"/>
    <n v="644"/>
    <x v="5"/>
    <n v="450"/>
    <n v="450"/>
    <n v="69.875776397515537"/>
  </r>
  <r>
    <s v="PRODUCTEBC"/>
    <x v="2"/>
    <n v="229"/>
    <n v="141977"/>
    <s v="CHANNEL A"/>
    <x v="0"/>
    <n v="229"/>
    <n v="761.76"/>
    <n v="761.76"/>
    <x v="5"/>
    <n v="532.76"/>
    <n v="532.76"/>
    <n v="69.938038227263178"/>
  </r>
  <r>
    <s v="PRODUCTAWD"/>
    <x v="18"/>
    <n v="386"/>
    <n v="141977"/>
    <s v="CHANNEL A"/>
    <x v="0"/>
    <n v="386"/>
    <n v="1221.76"/>
    <n v="1221.76"/>
    <x v="5"/>
    <n v="835.76"/>
    <n v="835.76"/>
    <n v="68.406233630172864"/>
  </r>
  <r>
    <s v="PRODUCTAI"/>
    <x v="4"/>
    <n v="1"/>
    <n v="141977"/>
    <s v="CHANNEL A"/>
    <x v="0"/>
    <n v="1"/>
    <n v="50"/>
    <n v="50"/>
    <x v="5"/>
    <n v="49"/>
    <n v="49"/>
    <n v="98"/>
  </r>
  <r>
    <s v="PRODUCTAPC"/>
    <x v="17"/>
    <n v="64.5"/>
    <n v="141978"/>
    <s v="CHANNEL A"/>
    <x v="3"/>
    <n v="193.5"/>
    <n v="222.87"/>
    <n v="668.61"/>
    <x v="0"/>
    <n v="158.37"/>
    <n v="475.11"/>
    <n v="71.059361959886928"/>
  </r>
  <r>
    <s v="PRODUCTCJ"/>
    <x v="21"/>
    <n v="329"/>
    <n v="141979"/>
    <s v="CHANNEL W"/>
    <x v="0"/>
    <n v="329"/>
    <n v="1258.8499999999999"/>
    <n v="1258.8499999999999"/>
    <x v="0"/>
    <n v="929.84999999999991"/>
    <n v="929.84999999999991"/>
    <n v="73.865035548317906"/>
  </r>
  <r>
    <s v="PRODUCTAQ"/>
    <x v="4"/>
    <n v="5"/>
    <n v="141980"/>
    <s v="CHANNEL F"/>
    <x v="0"/>
    <n v="5"/>
    <n v="11.04"/>
    <n v="11.04"/>
    <x v="1"/>
    <n v="6.0399999999999991"/>
    <n v="6.0399999999999991"/>
    <n v="54.710144927536234"/>
  </r>
  <r>
    <s v="PRODUCTGB"/>
    <x v="4"/>
    <n v="52.5"/>
    <n v="141980"/>
    <s v="CHANNEL F"/>
    <x v="0"/>
    <n v="52.5"/>
    <n v="96.78"/>
    <n v="96.78"/>
    <x v="2"/>
    <n v="44.28"/>
    <n v="44.28"/>
    <n v="45.753254804711716"/>
  </r>
  <r>
    <s v="PRODUCTGBC"/>
    <x v="22"/>
    <n v="48"/>
    <n v="141980"/>
    <s v="CHANNEL F"/>
    <x v="0"/>
    <n v="48"/>
    <n v="87.95"/>
    <n v="87.95"/>
    <x v="2"/>
    <n v="39.950000000000003"/>
    <n v="39.950000000000003"/>
    <n v="45.423536100056857"/>
  </r>
  <r>
    <s v="PRODUCTGC"/>
    <x v="1"/>
    <n v="68"/>
    <n v="141981"/>
    <s v="CHANNEL W"/>
    <x v="0"/>
    <n v="68"/>
    <n v="141.55000000000001"/>
    <n v="141.55000000000001"/>
    <x v="0"/>
    <n v="73.550000000000011"/>
    <n v="73.550000000000011"/>
    <n v="51.960438007771117"/>
  </r>
  <r>
    <s v="PRODUCTCQ"/>
    <x v="5"/>
    <n v="153"/>
    <n v="141982"/>
    <s v="CHANNEL F"/>
    <x v="0"/>
    <n v="153"/>
    <n v="504.16"/>
    <n v="504.16"/>
    <x v="5"/>
    <n v="351.16"/>
    <n v="351.16"/>
    <n v="69.652491272611869"/>
  </r>
  <r>
    <s v="PRODUCTAYC"/>
    <x v="10"/>
    <n v="208"/>
    <n v="141982"/>
    <s v="CHANNEL F"/>
    <x v="0"/>
    <n v="208"/>
    <n v="688.16"/>
    <n v="688.16"/>
    <x v="5"/>
    <n v="480.15999999999997"/>
    <n v="480.15999999999997"/>
    <n v="69.774471053243431"/>
  </r>
  <r>
    <s v="PRODUCTCC"/>
    <x v="10"/>
    <n v="259"/>
    <n v="141982"/>
    <s v="CHANNEL F"/>
    <x v="0"/>
    <n v="259"/>
    <n v="864.8"/>
    <n v="864.8"/>
    <x v="5"/>
    <n v="605.79999999999995"/>
    <n v="605.79999999999995"/>
    <n v="70.05087881591119"/>
  </r>
  <r>
    <s v="PRODUCTFAC"/>
    <x v="18"/>
    <n v="386"/>
    <n v="141982"/>
    <s v="CHANNEL F"/>
    <x v="0"/>
    <n v="386"/>
    <n v="1221.76"/>
    <n v="1221.76"/>
    <x v="5"/>
    <n v="835.76"/>
    <n v="835.76"/>
    <n v="68.406233630172864"/>
  </r>
  <r>
    <s v="PRODUCTAL"/>
    <x v="4"/>
    <n v="50"/>
    <n v="141983"/>
    <s v="CHANNEL F"/>
    <x v="0"/>
    <n v="50"/>
    <n v="260.91000000000003"/>
    <n v="260.91000000000003"/>
    <x v="5"/>
    <n v="210.91000000000003"/>
    <n v="210.91000000000003"/>
    <n v="80.83630370625886"/>
  </r>
  <r>
    <s v="PRODUCTGCC"/>
    <x v="10"/>
    <n v="332"/>
    <n v="141983"/>
    <s v="CHANNEL F"/>
    <x v="0"/>
    <n v="332"/>
    <n v="1100.32"/>
    <n v="1100.32"/>
    <x v="5"/>
    <n v="768.31999999999994"/>
    <n v="768.31999999999994"/>
    <n v="69.826959429984001"/>
  </r>
  <r>
    <s v="PRODUCTGD"/>
    <x v="10"/>
    <n v="187"/>
    <n v="141983"/>
    <s v="CHANNEL F"/>
    <x v="0"/>
    <n v="187"/>
    <n v="886.88"/>
    <n v="886.88"/>
    <x v="5"/>
    <n v="699.88"/>
    <n v="699.88"/>
    <n v="78.914847555475376"/>
  </r>
  <r>
    <s v="PRODUCTGD"/>
    <x v="10"/>
    <n v="187"/>
    <n v="141983"/>
    <s v="CHANNEL F"/>
    <x v="0"/>
    <n v="187"/>
    <n v="621.91999999999996"/>
    <n v="621.91999999999996"/>
    <x v="5"/>
    <n v="434.91999999999996"/>
    <n v="434.91999999999996"/>
    <n v="69.931824028813992"/>
  </r>
  <r>
    <s v="PRODUCTBDC"/>
    <x v="5"/>
    <n v="121"/>
    <n v="141984"/>
    <s v="CHANNEL A"/>
    <x v="0"/>
    <n v="121"/>
    <n v="478.4"/>
    <n v="478.4"/>
    <x v="5"/>
    <n v="357.4"/>
    <n v="357.4"/>
    <n v="74.707357859531783"/>
  </r>
  <r>
    <s v="PRODUCTFQC"/>
    <x v="5"/>
    <n v="212"/>
    <n v="141984"/>
    <s v="CHANNEL A"/>
    <x v="0"/>
    <n v="212"/>
    <n v="695.52"/>
    <n v="695.52"/>
    <x v="5"/>
    <n v="483.52"/>
    <n v="483.52"/>
    <n v="69.519208649643431"/>
  </r>
  <r>
    <s v="PRODUCTABC"/>
    <x v="1"/>
    <n v="45"/>
    <n v="141984"/>
    <s v="CHANNEL A"/>
    <x v="0"/>
    <n v="45"/>
    <n v="108.19"/>
    <n v="108.19"/>
    <x v="5"/>
    <n v="63.19"/>
    <n v="63.19"/>
    <n v="58.406507070893795"/>
  </r>
  <r>
    <s v="PRODUCTCF"/>
    <x v="14"/>
    <n v="32"/>
    <n v="141985"/>
    <s v="CHANNEL A"/>
    <x v="0"/>
    <n v="32"/>
    <n v="55.2"/>
    <n v="55.2"/>
    <x v="1"/>
    <n v="23.200000000000003"/>
    <n v="23.200000000000003"/>
    <n v="42.028985507246382"/>
  </r>
  <r>
    <s v="PRODUCTGYC"/>
    <x v="14"/>
    <n v="32"/>
    <n v="141985"/>
    <s v="CHANNEL A"/>
    <x v="0"/>
    <n v="32"/>
    <n v="55.2"/>
    <n v="55.2"/>
    <x v="1"/>
    <n v="23.200000000000003"/>
    <n v="23.200000000000003"/>
    <n v="42.028985507246382"/>
  </r>
  <r>
    <s v="PRODUCTGZ"/>
    <x v="4"/>
    <n v="32"/>
    <n v="141985"/>
    <s v="CHANNEL A"/>
    <x v="0"/>
    <n v="32"/>
    <n v="55.2"/>
    <n v="55.2"/>
    <x v="1"/>
    <n v="23.200000000000003"/>
    <n v="23.200000000000003"/>
    <n v="42.028985507246382"/>
  </r>
  <r>
    <s v="PRODUCTFAC"/>
    <x v="18"/>
    <n v="386"/>
    <n v="141986"/>
    <s v="CHANNEL F"/>
    <x v="0"/>
    <n v="386"/>
    <n v="1221.76"/>
    <n v="1221.76"/>
    <x v="5"/>
    <n v="835.76"/>
    <n v="835.76"/>
    <n v="68.406233630172864"/>
  </r>
  <r>
    <s v="PRODUCTAL"/>
    <x v="4"/>
    <n v="50"/>
    <n v="141986"/>
    <s v="CHANNEL F"/>
    <x v="0"/>
    <n v="50"/>
    <n v="122.18"/>
    <n v="122.18"/>
    <x v="5"/>
    <n v="72.180000000000007"/>
    <n v="72.180000000000007"/>
    <n v="59.076771975773454"/>
  </r>
  <r>
    <s v="PRODUCTGC"/>
    <x v="1"/>
    <n v="68"/>
    <n v="141987"/>
    <s v="CHANNEL A"/>
    <x v="0"/>
    <n v="68"/>
    <n v="1350.56"/>
    <n v="1350.56"/>
    <x v="5"/>
    <n v="1282.56"/>
    <n v="1282.56"/>
    <n v="94.965051534178414"/>
  </r>
  <r>
    <s v="PRODUCTBN"/>
    <x v="0"/>
    <n v="267"/>
    <n v="141988"/>
    <s v="CHANNEL A"/>
    <x v="0"/>
    <n v="267"/>
    <n v="1041.44"/>
    <n v="1041.44"/>
    <x v="1"/>
    <n v="774.44"/>
    <n v="774.44"/>
    <n v="74.362421262866789"/>
  </r>
  <r>
    <s v="PRODUCTBW"/>
    <x v="2"/>
    <n v="338"/>
    <n v="141989"/>
    <s v="CHANNEL W"/>
    <x v="0"/>
    <n v="338"/>
    <n v="1381.25"/>
    <n v="1381.25"/>
    <x v="3"/>
    <n v="1043.25"/>
    <n v="1043.25"/>
    <n v="75.529411764705884"/>
  </r>
  <r>
    <s v="PRODUCTGDC"/>
    <x v="29"/>
    <n v="96"/>
    <n v="141990"/>
    <s v="CHANNEL F"/>
    <x v="0"/>
    <n v="96"/>
    <n v="320.16000000000003"/>
    <n v="320.16000000000003"/>
    <x v="4"/>
    <n v="224.16000000000003"/>
    <n v="224.16000000000003"/>
    <n v="70.014992503748132"/>
  </r>
  <r>
    <s v="PRODUCTAI"/>
    <x v="4"/>
    <n v="1"/>
    <n v="141991"/>
    <s v="CHANNEL A"/>
    <x v="2"/>
    <n v="2"/>
    <n v="276"/>
    <n v="552"/>
    <x v="1"/>
    <n v="275"/>
    <n v="550"/>
    <n v="99.637681159420282"/>
  </r>
  <r>
    <s v="PRODUCTBQC"/>
    <x v="21"/>
    <n v="657"/>
    <n v="141992"/>
    <s v="CHANNEL F"/>
    <x v="0"/>
    <n v="657"/>
    <n v="2226.4"/>
    <n v="2226.4"/>
    <x v="3"/>
    <n v="1569.4"/>
    <n v="1569.4"/>
    <n v="70.490477901545106"/>
  </r>
  <r>
    <s v="PRODUCTAI"/>
    <x v="4"/>
    <n v="1"/>
    <n v="141993"/>
    <s v="CHANNEL A"/>
    <x v="0"/>
    <n v="1"/>
    <n v="17.66"/>
    <n v="17.66"/>
    <x v="1"/>
    <n v="16.66"/>
    <n v="16.66"/>
    <n v="94.337485843714603"/>
  </r>
  <r>
    <s v="PRODUCTEE"/>
    <x v="21"/>
    <n v="515"/>
    <n v="141994"/>
    <s v="CHANNEL F"/>
    <x v="0"/>
    <n v="515"/>
    <n v="1519.84"/>
    <n v="1519.84"/>
    <x v="5"/>
    <n v="1004.8399999999999"/>
    <n v="1004.8399999999999"/>
    <n v="66.114854195178438"/>
  </r>
  <r>
    <s v="PRODUCTC"/>
    <x v="21"/>
    <n v="591"/>
    <n v="141994"/>
    <s v="CHANNEL F"/>
    <x v="0"/>
    <n v="591"/>
    <n v="1740.64"/>
    <n v="1740.64"/>
    <x v="5"/>
    <n v="1149.6400000000001"/>
    <n v="1149.6400000000001"/>
    <n v="66.046971228973248"/>
  </r>
  <r>
    <s v="PRODUCTAL"/>
    <x v="4"/>
    <n v="50"/>
    <n v="141994"/>
    <s v="CHANNEL F"/>
    <x v="0"/>
    <n v="50"/>
    <n v="326.05"/>
    <n v="326.05"/>
    <x v="5"/>
    <n v="276.05"/>
    <n v="276.05"/>
    <n v="84.664928691918419"/>
  </r>
  <r>
    <s v="PRODUCTGE"/>
    <x v="24"/>
    <n v="399"/>
    <n v="141995"/>
    <s v="CHANNEL A"/>
    <x v="0"/>
    <n v="399"/>
    <n v="732.32"/>
    <n v="732.32"/>
    <x v="5"/>
    <n v="333.32000000000005"/>
    <n v="333.32000000000005"/>
    <n v="45.515621586191834"/>
  </r>
  <r>
    <s v="PRODUCTAGD"/>
    <x v="11"/>
    <n v="35"/>
    <n v="141995"/>
    <s v="CHANNEL A"/>
    <x v="1"/>
    <n v="140"/>
    <n v="128.80000000000001"/>
    <n v="515.20000000000005"/>
    <x v="5"/>
    <n v="93.800000000000011"/>
    <n v="375.20000000000005"/>
    <n v="72.826086956521735"/>
  </r>
  <r>
    <s v="PRODUCTGEC"/>
    <x v="18"/>
    <n v="527"/>
    <n v="141996"/>
    <s v="CHANNEL W"/>
    <x v="0"/>
    <n v="527"/>
    <n v="2023"/>
    <n v="2023"/>
    <x v="0"/>
    <n v="1496"/>
    <n v="1496"/>
    <n v="73.94957983193278"/>
  </r>
  <r>
    <s v="PRODUCTGF"/>
    <x v="0"/>
    <n v="476"/>
    <n v="141997"/>
    <s v="CHANNEL A"/>
    <x v="0"/>
    <n v="476"/>
    <n v="1549.28"/>
    <n v="1549.28"/>
    <x v="5"/>
    <n v="1073.28"/>
    <n v="1073.28"/>
    <n v="69.276050810699161"/>
  </r>
  <r>
    <s v="PRODUCTFUC"/>
    <x v="31"/>
    <n v="129"/>
    <n v="141997"/>
    <s v="CHANNEL A"/>
    <x v="0"/>
    <n v="129"/>
    <n v="514.46"/>
    <n v="514.46"/>
    <x v="5"/>
    <n v="385.46000000000004"/>
    <n v="385.46000000000004"/>
    <n v="74.925164249893101"/>
  </r>
  <r>
    <s v="PRODUCTCC"/>
    <x v="10"/>
    <n v="259"/>
    <n v="141998"/>
    <s v="CHANNEL F"/>
    <x v="0"/>
    <n v="259"/>
    <n v="864.8"/>
    <n v="864.8"/>
    <x v="5"/>
    <n v="605.79999999999995"/>
    <n v="605.79999999999995"/>
    <n v="70.05087881591119"/>
  </r>
  <r>
    <s v="PRODUCTAYC"/>
    <x v="10"/>
    <n v="208"/>
    <n v="141998"/>
    <s v="CHANNEL F"/>
    <x v="0"/>
    <n v="208"/>
    <n v="688.16"/>
    <n v="688.16"/>
    <x v="5"/>
    <n v="480.15999999999997"/>
    <n v="480.15999999999997"/>
    <n v="69.774471053243431"/>
  </r>
  <r>
    <s v="PRODUCTCQ"/>
    <x v="5"/>
    <n v="153"/>
    <n v="141998"/>
    <s v="CHANNEL F"/>
    <x v="0"/>
    <n v="153"/>
    <n v="504.16"/>
    <n v="504.16"/>
    <x v="5"/>
    <n v="351.16"/>
    <n v="351.16"/>
    <n v="69.652491272611869"/>
  </r>
  <r>
    <s v="PRODUCTBBD"/>
    <x v="18"/>
    <n v="323"/>
    <n v="141998"/>
    <s v="CHANNEL F"/>
    <x v="0"/>
    <n v="323"/>
    <n v="1070.8800000000001"/>
    <n v="1070.8800000000001"/>
    <x v="5"/>
    <n v="747.88000000000011"/>
    <n v="747.88000000000011"/>
    <n v="69.837890333183921"/>
  </r>
  <r>
    <s v="PRODUCTAPC"/>
    <x v="17"/>
    <n v="64.5"/>
    <n v="141999"/>
    <s v="CHANNEL F"/>
    <x v="0"/>
    <n v="64.5"/>
    <n v="209.76"/>
    <n v="209.76"/>
    <x v="1"/>
    <n v="145.26"/>
    <n v="145.26"/>
    <n v="69.250572082379861"/>
  </r>
  <r>
    <s v="PRODUCTABC"/>
    <x v="1"/>
    <n v="45"/>
    <n v="141999"/>
    <s v="CHANNEL F"/>
    <x v="0"/>
    <n v="45"/>
    <n v="108.19"/>
    <n v="108.19"/>
    <x v="1"/>
    <n v="63.19"/>
    <n v="63.19"/>
    <n v="58.406507070893795"/>
  </r>
  <r>
    <s v="PRODUCTABC"/>
    <x v="1"/>
    <n v="45"/>
    <n v="141999"/>
    <s v="CHANNEL F"/>
    <x v="0"/>
    <n v="45"/>
    <n v="108.19"/>
    <n v="108.19"/>
    <x v="1"/>
    <n v="63.19"/>
    <n v="63.19"/>
    <n v="58.406507070893795"/>
  </r>
  <r>
    <s v="PRODUCTFS"/>
    <x v="5"/>
    <n v="105"/>
    <n v="141999"/>
    <s v="CHANNEL F"/>
    <x v="2"/>
    <n v="210"/>
    <n v="386.4"/>
    <n v="772.8"/>
    <x v="1"/>
    <n v="281.39999999999998"/>
    <n v="562.79999999999995"/>
    <n v="72.826086956521735"/>
  </r>
  <r>
    <s v="PRODUCTCQ"/>
    <x v="5"/>
    <n v="153"/>
    <n v="141999"/>
    <s v="CHANNEL F"/>
    <x v="0"/>
    <n v="153"/>
    <n v="504.16"/>
    <n v="504.16"/>
    <x v="1"/>
    <n v="351.16"/>
    <n v="351.16"/>
    <n v="69.652491272611869"/>
  </r>
  <r>
    <s v="PRODUCTAL"/>
    <x v="4"/>
    <n v="50"/>
    <n v="141999"/>
    <s v="CHANNEL F"/>
    <x v="0"/>
    <n v="50"/>
    <n v="199.36"/>
    <n v="199.36"/>
    <x v="1"/>
    <n v="149.36000000000001"/>
    <n v="149.36000000000001"/>
    <n v="74.919743178170151"/>
  </r>
  <r>
    <s v="PRODUCTGFC"/>
    <x v="31"/>
    <n v="124"/>
    <n v="142000"/>
    <s v="CHANNEL A"/>
    <x v="0"/>
    <n v="124"/>
    <n v="514.46"/>
    <n v="514.46"/>
    <x v="1"/>
    <n v="390.46000000000004"/>
    <n v="390.46000000000004"/>
    <n v="75.897057108424377"/>
  </r>
  <r>
    <s v="PRODUCTEMC"/>
    <x v="4"/>
    <n v="327"/>
    <n v="142001"/>
    <s v="CHANNEL A"/>
    <x v="0"/>
    <n v="327"/>
    <n v="1144.48"/>
    <n v="1144.48"/>
    <x v="5"/>
    <n v="817.48"/>
    <n v="817.48"/>
    <n v="71.428072137564655"/>
  </r>
  <r>
    <s v="PRODUCTGG"/>
    <x v="4"/>
    <n v="330"/>
    <n v="142001"/>
    <s v="CHANNEL A"/>
    <x v="0"/>
    <n v="330"/>
    <n v="1081.92"/>
    <n v="1081.92"/>
    <x v="5"/>
    <n v="751.92000000000007"/>
    <n v="751.92000000000007"/>
    <n v="69.498669032830534"/>
  </r>
  <r>
    <s v="PRODUCTEMC"/>
    <x v="4"/>
    <n v="327"/>
    <n v="142002"/>
    <s v="CHANNEL A"/>
    <x v="0"/>
    <n v="327"/>
    <n v="1144.48"/>
    <n v="1144.48"/>
    <x v="5"/>
    <n v="817.48"/>
    <n v="817.48"/>
    <n v="71.428072137564655"/>
  </r>
  <r>
    <s v="PRODUCTGG"/>
    <x v="4"/>
    <n v="330"/>
    <n v="142002"/>
    <s v="CHANNEL A"/>
    <x v="0"/>
    <n v="330"/>
    <n v="1081.92"/>
    <n v="1081.92"/>
    <x v="5"/>
    <n v="751.92000000000007"/>
    <n v="751.92000000000007"/>
    <n v="69.498669032830534"/>
  </r>
  <r>
    <s v="PRODUCTAUD"/>
    <x v="13"/>
    <n v="79"/>
    <n v="142003"/>
    <s v="CHANNEL F"/>
    <x v="0"/>
    <n v="79"/>
    <n v="261.27999999999997"/>
    <n v="261.27999999999997"/>
    <x v="1"/>
    <n v="182.27999999999997"/>
    <n v="182.27999999999997"/>
    <n v="69.76423759951011"/>
  </r>
  <r>
    <s v="PRODUCTAHC"/>
    <x v="17"/>
    <n v="50"/>
    <n v="142004"/>
    <s v="CHANNEL A"/>
    <x v="3"/>
    <n v="150.00000000000006"/>
    <n v="165.6"/>
    <n v="496.8"/>
    <x v="1"/>
    <n v="115.6"/>
    <n v="346.79999999999995"/>
    <n v="69.806763285024147"/>
  </r>
  <r>
    <s v="PRODUCTGGC"/>
    <x v="23"/>
    <n v="67"/>
    <n v="142004"/>
    <s v="CHANNEL A"/>
    <x v="2"/>
    <n v="134"/>
    <n v="224.48"/>
    <n v="448.96"/>
    <x v="1"/>
    <n v="157.47999999999999"/>
    <n v="314.95999999999998"/>
    <n v="70.153243050605838"/>
  </r>
  <r>
    <s v="PRODUCTCB"/>
    <x v="2"/>
    <n v="274"/>
    <n v="142005"/>
    <s v="CHANNEL A"/>
    <x v="0"/>
    <n v="274"/>
    <n v="982.56"/>
    <n v="982.56"/>
    <x v="5"/>
    <n v="708.56"/>
    <n v="708.56"/>
    <n v="72.113662269988595"/>
  </r>
  <r>
    <s v="PRODUCTDEC"/>
    <x v="11"/>
    <n v="44"/>
    <n v="142005"/>
    <s v="CHANNEL A"/>
    <x v="1"/>
    <n v="176"/>
    <n v="165.6"/>
    <n v="662.4"/>
    <x v="5"/>
    <n v="121.6"/>
    <n v="486.4"/>
    <n v="73.429951690821255"/>
  </r>
  <r>
    <s v="PRODUCTDI"/>
    <x v="11"/>
    <n v="18.5"/>
    <n v="142006"/>
    <s v="CHANNEL A"/>
    <x v="4"/>
    <n v="111"/>
    <n v="77.28"/>
    <n v="463.68"/>
    <x v="1"/>
    <n v="58.78"/>
    <n v="352.68"/>
    <n v="76.06107660455487"/>
  </r>
  <r>
    <s v="PRODUCTDP"/>
    <x v="17"/>
    <n v="47"/>
    <n v="142007"/>
    <s v="CHANNEL F"/>
    <x v="3"/>
    <n v="141"/>
    <n v="158.24"/>
    <n v="474.72"/>
    <x v="4"/>
    <n v="111.24000000000001"/>
    <n v="333.72"/>
    <n v="70.298281092012132"/>
  </r>
  <r>
    <s v="PRODUCTAPC"/>
    <x v="17"/>
    <n v="64.5"/>
    <n v="142008"/>
    <s v="CHANNEL F"/>
    <x v="2"/>
    <n v="129"/>
    <n v="209.76"/>
    <n v="419.52"/>
    <x v="4"/>
    <n v="145.26"/>
    <n v="290.52"/>
    <n v="69.250572082379861"/>
  </r>
  <r>
    <s v="PRODUCTAPC"/>
    <x v="17"/>
    <n v="64.5"/>
    <n v="142008"/>
    <s v="CHANNEL F"/>
    <x v="0"/>
    <n v="64.5"/>
    <n v="209.76"/>
    <n v="209.76"/>
    <x v="4"/>
    <n v="145.26"/>
    <n v="145.26"/>
    <n v="69.250572082379861"/>
  </r>
  <r>
    <s v="PRODUCTAXD"/>
    <x v="11"/>
    <n v="35"/>
    <n v="142009"/>
    <s v="CHANNEL A"/>
    <x v="4"/>
    <n v="210"/>
    <n v="123.64"/>
    <n v="741.84"/>
    <x v="1"/>
    <n v="88.64"/>
    <n v="531.84"/>
    <n v="71.692009058557105"/>
  </r>
  <r>
    <s v="PRODUCTASC"/>
    <x v="17"/>
    <n v="57"/>
    <n v="142010"/>
    <s v="CHANNEL F"/>
    <x v="2"/>
    <n v="114"/>
    <n v="187.68"/>
    <n v="375.36"/>
    <x v="4"/>
    <n v="130.68"/>
    <n v="261.36"/>
    <n v="69.629156010230176"/>
  </r>
  <r>
    <s v="PRODUCTBN"/>
    <x v="0"/>
    <n v="267"/>
    <n v="142011"/>
    <s v="CHANNEL F"/>
    <x v="0"/>
    <n v="267"/>
    <n v="1041.44"/>
    <n v="1041.44"/>
    <x v="5"/>
    <n v="774.44"/>
    <n v="774.44"/>
    <n v="74.362421262866789"/>
  </r>
  <r>
    <s v="PRODUCTCGC"/>
    <x v="26"/>
    <n v="124"/>
    <n v="142011"/>
    <s v="CHANNEL F"/>
    <x v="0"/>
    <n v="124"/>
    <n v="504.16"/>
    <n v="504.16"/>
    <x v="5"/>
    <n v="380.16"/>
    <n v="380.16"/>
    <n v="75.404633449698508"/>
  </r>
  <r>
    <s v="PRODUCTAL"/>
    <x v="4"/>
    <n v="50"/>
    <n v="142011"/>
    <s v="CHANNEL F"/>
    <x v="0"/>
    <n v="50"/>
    <n v="154.56"/>
    <n v="154.56"/>
    <x v="5"/>
    <n v="104.56"/>
    <n v="104.56"/>
    <n v="67.650103519668733"/>
  </r>
  <r>
    <s v="PRODUCTGH"/>
    <x v="18"/>
    <n v="365"/>
    <n v="142012"/>
    <s v="CHANNEL A"/>
    <x v="0"/>
    <n v="365"/>
    <n v="1593.44"/>
    <n v="1593.44"/>
    <x v="5"/>
    <n v="1228.44"/>
    <n v="1228.44"/>
    <n v="77.093583693141881"/>
  </r>
  <r>
    <s v="PRODUCTAM"/>
    <x v="17"/>
    <n v="47"/>
    <n v="142013"/>
    <s v="CHANNEL W"/>
    <x v="2"/>
    <n v="94"/>
    <n v="182.75"/>
    <n v="365.5"/>
    <x v="0"/>
    <n v="135.75"/>
    <n v="271.5"/>
    <n v="74.281805745554024"/>
  </r>
  <r>
    <s v="PRODUCTCX"/>
    <x v="22"/>
    <n v="68"/>
    <n v="142014"/>
    <s v="CHANNEL F"/>
    <x v="0"/>
    <n v="68"/>
    <n v="128.80000000000001"/>
    <n v="128.80000000000001"/>
    <x v="2"/>
    <n v="60.800000000000011"/>
    <n v="60.800000000000011"/>
    <n v="47.204968944099384"/>
  </r>
  <r>
    <s v="PRODUCTAL"/>
    <x v="4"/>
    <n v="50"/>
    <n v="142015"/>
    <s v="CHANNEL A"/>
    <x v="0"/>
    <n v="50"/>
    <n v="400"/>
    <n v="400"/>
    <x v="5"/>
    <n v="350"/>
    <n v="350"/>
    <n v="87.5"/>
  </r>
  <r>
    <s v="PRODUCTFO"/>
    <x v="21"/>
    <n v="1993"/>
    <n v="142015"/>
    <s v="CHANNEL A"/>
    <x v="0"/>
    <n v="1993"/>
    <n v="5869.5"/>
    <n v="5869.5"/>
    <x v="5"/>
    <n v="3876.5"/>
    <n v="3876.5"/>
    <n v="66.044807905273018"/>
  </r>
  <r>
    <s v="PRODUCTAN"/>
    <x v="13"/>
    <n v="166"/>
    <n v="142015"/>
    <s v="CHANNEL A"/>
    <x v="0"/>
    <n v="166"/>
    <n v="570.4"/>
    <n v="570.4"/>
    <x v="5"/>
    <n v="404.4"/>
    <n v="404.4"/>
    <n v="70.897615708274898"/>
  </r>
  <r>
    <s v="PRODUCTGN"/>
    <x v="27"/>
    <n v="235"/>
    <n v="142015"/>
    <s v="CHANNEL A"/>
    <x v="0"/>
    <n v="235"/>
    <n v="521.82000000000005"/>
    <n v="521.82000000000005"/>
    <x v="5"/>
    <n v="286.82000000000005"/>
    <n v="286.82000000000005"/>
    <n v="54.965313709708333"/>
  </r>
  <r>
    <s v="PRODUCTBMC"/>
    <x v="0"/>
    <n v="642"/>
    <n v="142015"/>
    <s v="CHANNEL A"/>
    <x v="0"/>
    <n v="642"/>
    <n v="2653.28"/>
    <n v="2653.28"/>
    <x v="5"/>
    <n v="2011.2800000000002"/>
    <n v="2011.2800000000002"/>
    <n v="75.803533739371645"/>
  </r>
  <r>
    <s v="PRODUCTERC"/>
    <x v="20"/>
    <n v="208"/>
    <n v="142015"/>
    <s v="CHANNEL A"/>
    <x v="0"/>
    <n v="208"/>
    <n v="503.42"/>
    <n v="503.42"/>
    <x v="5"/>
    <n v="295.42"/>
    <n v="295.42"/>
    <n v="58.682610941162451"/>
  </r>
  <r>
    <s v="PRODUCTAP"/>
    <x v="20"/>
    <n v="170"/>
    <n v="142015"/>
    <s v="CHANNEL A"/>
    <x v="0"/>
    <n v="170"/>
    <n v="412.9"/>
    <n v="412.9"/>
    <x v="5"/>
    <n v="242.89999999999998"/>
    <n v="242.89999999999998"/>
    <n v="58.827803342213613"/>
  </r>
  <r>
    <s v="PRODUCTGNC"/>
    <x v="10"/>
    <n v="833"/>
    <n v="142015"/>
    <s v="CHANNEL A"/>
    <x v="0"/>
    <n v="833"/>
    <n v="2756.32"/>
    <n v="2756.32"/>
    <x v="5"/>
    <n v="1923.3200000000002"/>
    <n v="1923.3200000000002"/>
    <n v="69.778545306785873"/>
  </r>
  <r>
    <s v="PRODUCTCVC"/>
    <x v="13"/>
    <n v="184"/>
    <n v="142015"/>
    <s v="CHANNEL A"/>
    <x v="0"/>
    <n v="184"/>
    <n v="540.96"/>
    <n v="540.96"/>
    <x v="5"/>
    <n v="356.96000000000004"/>
    <n v="356.96000000000004"/>
    <n v="65.986394557823132"/>
  </r>
  <r>
    <s v="PRODUCTGO"/>
    <x v="1"/>
    <n v="141"/>
    <n v="142015"/>
    <s v="CHANNEL A"/>
    <x v="0"/>
    <n v="141"/>
    <n v="415.84"/>
    <n v="415.84"/>
    <x v="5"/>
    <n v="274.83999999999997"/>
    <n v="274.83999999999997"/>
    <n v="66.092727972297041"/>
  </r>
  <r>
    <s v="PRODUCTFAC"/>
    <x v="18"/>
    <n v="386"/>
    <n v="142016"/>
    <s v="CHANNEL F"/>
    <x v="0"/>
    <n v="386"/>
    <n v="1221.76"/>
    <n v="1221.76"/>
    <x v="5"/>
    <n v="835.76"/>
    <n v="835.76"/>
    <n v="68.406233630172864"/>
  </r>
  <r>
    <s v="PRODUCTAL"/>
    <x v="4"/>
    <n v="50"/>
    <n v="142016"/>
    <s v="CHANNEL F"/>
    <x v="0"/>
    <n v="50"/>
    <n v="122.18"/>
    <n v="122.18"/>
    <x v="5"/>
    <n v="72.180000000000007"/>
    <n v="72.180000000000007"/>
    <n v="59.076771975773454"/>
  </r>
  <r>
    <s v="PRODUCTGHC"/>
    <x v="21"/>
    <n v="837"/>
    <n v="142017"/>
    <s v="CHANNEL A"/>
    <x v="0"/>
    <n v="837"/>
    <n v="2771.04"/>
    <n v="2771.04"/>
    <x v="5"/>
    <n v="1934.04"/>
    <n v="1934.04"/>
    <n v="69.794734107050061"/>
  </r>
  <r>
    <s v="PRODUCTFQC"/>
    <x v="5"/>
    <n v="212"/>
    <n v="142017"/>
    <s v="CHANNEL A"/>
    <x v="0"/>
    <n v="212"/>
    <n v="695.52"/>
    <n v="695.52"/>
    <x v="5"/>
    <n v="483.52"/>
    <n v="483.52"/>
    <n v="69.519208649643431"/>
  </r>
  <r>
    <s v="PRODUCTFR"/>
    <x v="3"/>
    <n v="114"/>
    <n v="142017"/>
    <s v="CHANNEL A"/>
    <x v="0"/>
    <n v="114"/>
    <n v="320.16000000000003"/>
    <n v="320.16000000000003"/>
    <x v="5"/>
    <n v="206.16000000000003"/>
    <n v="206.16000000000003"/>
    <n v="64.392803598200899"/>
  </r>
  <r>
    <s v="PRODUCTAX"/>
    <x v="21"/>
    <n v="434"/>
    <n v="142018"/>
    <s v="CHANNEL A"/>
    <x v="0"/>
    <n v="434"/>
    <n v="1457.28"/>
    <n v="1457.28"/>
    <x v="5"/>
    <n v="1023.28"/>
    <n v="1023.28"/>
    <n v="70.218489240228365"/>
  </r>
  <r>
    <s v="PRODUCTAIC"/>
    <x v="11"/>
    <n v="27.2"/>
    <n v="142018"/>
    <s v="CHANNEL A"/>
    <x v="1"/>
    <n v="108.80000000000001"/>
    <n v="99.36"/>
    <n v="397.44"/>
    <x v="5"/>
    <n v="72.16"/>
    <n v="288.64"/>
    <n v="72.624798711755233"/>
  </r>
  <r>
    <s v="PRODUCTCC"/>
    <x v="10"/>
    <n v="259"/>
    <n v="142019"/>
    <s v="CHANNEL F"/>
    <x v="0"/>
    <n v="259"/>
    <n v="864.8"/>
    <n v="864.8"/>
    <x v="1"/>
    <n v="605.79999999999995"/>
    <n v="605.79999999999995"/>
    <n v="70.05087881591119"/>
  </r>
  <r>
    <s v="PRODUCTAYC"/>
    <x v="10"/>
    <n v="208"/>
    <n v="142019"/>
    <s v="CHANNEL F"/>
    <x v="0"/>
    <n v="208"/>
    <n v="688.16"/>
    <n v="688.16"/>
    <x v="1"/>
    <n v="480.15999999999997"/>
    <n v="480.15999999999997"/>
    <n v="69.774471053243431"/>
  </r>
  <r>
    <s v="PRODUCTBCC"/>
    <x v="18"/>
    <n v="323"/>
    <n v="142019"/>
    <s v="CHANNEL F"/>
    <x v="0"/>
    <n v="323"/>
    <n v="1070.8800000000001"/>
    <n v="1070.8800000000001"/>
    <x v="5"/>
    <n v="747.88000000000011"/>
    <n v="747.88000000000011"/>
    <n v="69.837890333183921"/>
  </r>
  <r>
    <s v="PRODUCTAHC"/>
    <x v="17"/>
    <n v="50"/>
    <n v="142020"/>
    <s v="CHANNEL W"/>
    <x v="3"/>
    <n v="150"/>
    <n v="191.25"/>
    <n v="573.75"/>
    <x v="0"/>
    <n v="141.25"/>
    <n v="423.75"/>
    <n v="73.856209150326805"/>
  </r>
  <r>
    <s v="PRODUCTGI"/>
    <x v="21"/>
    <n v="914"/>
    <n v="142021"/>
    <s v="CHANNEL A"/>
    <x v="0"/>
    <n v="914"/>
    <n v="2737.92"/>
    <n v="2737.92"/>
    <x v="5"/>
    <n v="1823.92"/>
    <n v="1823.92"/>
    <n v="66.616993922393647"/>
  </r>
  <r>
    <s v="PRODUCTAL"/>
    <x v="4"/>
    <n v="50"/>
    <n v="142021"/>
    <s v="CHANNEL A"/>
    <x v="0"/>
    <n v="50"/>
    <n v="273.79000000000002"/>
    <n v="273.79000000000002"/>
    <x v="5"/>
    <n v="223.79000000000002"/>
    <n v="223.79000000000002"/>
    <n v="81.737828262536979"/>
  </r>
  <r>
    <s v="PRODUCTGIC"/>
    <x v="8"/>
    <n v="212"/>
    <n v="142022"/>
    <s v="CHANNEL A"/>
    <x v="0"/>
    <n v="212"/>
    <n v="783.84"/>
    <n v="783.84"/>
    <x v="1"/>
    <n v="571.84"/>
    <n v="571.84"/>
    <n v="72.953664013063886"/>
  </r>
  <r>
    <s v="PRODUCTAYC"/>
    <x v="10"/>
    <n v="208"/>
    <n v="142023"/>
    <s v="CHANNEL F"/>
    <x v="0"/>
    <n v="208"/>
    <n v="688.16"/>
    <n v="688.16"/>
    <x v="5"/>
    <n v="480.15999999999997"/>
    <n v="480.15999999999997"/>
    <n v="69.774471053243431"/>
  </r>
  <r>
    <s v="PRODUCTCC"/>
    <x v="10"/>
    <n v="259"/>
    <n v="142023"/>
    <s v="CHANNEL F"/>
    <x v="0"/>
    <n v="259"/>
    <n v="864.8"/>
    <n v="864.8"/>
    <x v="5"/>
    <n v="605.79999999999995"/>
    <n v="605.79999999999995"/>
    <n v="70.05087881591119"/>
  </r>
  <r>
    <s v="PRODUCTAUD"/>
    <x v="13"/>
    <n v="79"/>
    <n v="142023"/>
    <s v="CHANNEL F"/>
    <x v="0"/>
    <n v="79"/>
    <n v="261.27999999999997"/>
    <n v="261.27999999999997"/>
    <x v="5"/>
    <n v="182.27999999999997"/>
    <n v="182.27999999999997"/>
    <n v="69.76423759951011"/>
  </r>
  <r>
    <s v="PRODUCTAT"/>
    <x v="4"/>
    <n v="0"/>
    <n v="142023"/>
    <s v="CHANNEL F"/>
    <x v="0"/>
    <n v="0"/>
    <n v="198.72"/>
    <n v="198.72"/>
    <x v="5"/>
    <n v="198.72"/>
    <n v="198.72"/>
    <n v="100"/>
  </r>
  <r>
    <s v="PRODUCTAR"/>
    <x v="3"/>
    <n v="69"/>
    <n v="142023"/>
    <s v="CHANNEL F"/>
    <x v="0"/>
    <n v="69"/>
    <n v="152.35"/>
    <n v="152.35"/>
    <x v="5"/>
    <n v="83.35"/>
    <n v="83.35"/>
    <n v="54.709550377420413"/>
  </r>
  <r>
    <s v="PRODUCTAR"/>
    <x v="3"/>
    <n v="69"/>
    <n v="142023"/>
    <s v="CHANNEL F"/>
    <x v="0"/>
    <n v="69"/>
    <n v="152.35"/>
    <n v="152.35"/>
    <x v="5"/>
    <n v="83.35"/>
    <n v="83.35"/>
    <n v="54.709550377420413"/>
  </r>
  <r>
    <s v="PRODUCTGJ"/>
    <x v="2"/>
    <n v="255"/>
    <n v="142023"/>
    <s v="CHANNEL F"/>
    <x v="0"/>
    <n v="255"/>
    <n v="576.28"/>
    <n v="576.28"/>
    <x v="5"/>
    <n v="321.27999999999997"/>
    <n v="321.27999999999997"/>
    <n v="55.750676754355524"/>
  </r>
  <r>
    <s v="PRODUCTEVC"/>
    <x v="11"/>
    <n v="42.5"/>
    <n v="142023"/>
    <s v="CHANNEL F"/>
    <x v="1"/>
    <n v="170"/>
    <n v="154.56"/>
    <n v="618.24"/>
    <x v="5"/>
    <n v="112.06"/>
    <n v="448.24"/>
    <n v="72.502587991718428"/>
  </r>
  <r>
    <s v="PRODUCTAL"/>
    <x v="4"/>
    <n v="50"/>
    <n v="142023"/>
    <s v="CHANNEL F"/>
    <x v="0"/>
    <n v="50"/>
    <n v="400"/>
    <n v="400"/>
    <x v="5"/>
    <n v="350"/>
    <n v="350"/>
    <n v="87.5"/>
  </r>
  <r>
    <s v="PRODUCTGQ"/>
    <x v="5"/>
    <n v="239"/>
    <n v="142023"/>
    <s v="CHANNEL F"/>
    <x v="0"/>
    <n v="239"/>
    <n v="783.84"/>
    <n v="783.84"/>
    <x v="5"/>
    <n v="544.84"/>
    <n v="544.84"/>
    <n v="69.509083486425808"/>
  </r>
  <r>
    <s v="PRODUCTGJC"/>
    <x v="22"/>
    <n v="30"/>
    <n v="142023"/>
    <s v="CHANNEL F"/>
    <x v="0"/>
    <n v="30"/>
    <n v="69.92"/>
    <n v="69.92"/>
    <x v="2"/>
    <n v="39.92"/>
    <n v="39.92"/>
    <n v="57.093821510297481"/>
  </r>
  <r>
    <s v="PRODUCTGK"/>
    <x v="22"/>
    <n v="17"/>
    <n v="142023"/>
    <s v="CHANNEL F"/>
    <x v="2"/>
    <n v="34"/>
    <n v="40.479999999999997"/>
    <n v="80.959999999999994"/>
    <x v="2"/>
    <n v="23.479999999999997"/>
    <n v="46.959999999999994"/>
    <n v="58.003952569169961"/>
  </r>
  <r>
    <s v="PRODUCTGKC"/>
    <x v="31"/>
    <n v="129"/>
    <n v="142024"/>
    <s v="CHANNEL W"/>
    <x v="0"/>
    <n v="129"/>
    <n v="594.15"/>
    <n v="594.15"/>
    <x v="0"/>
    <n v="465.15"/>
    <n v="465.15"/>
    <n v="78.288311032567535"/>
  </r>
  <r>
    <s v="PRODUCTGIC"/>
    <x v="8"/>
    <n v="212"/>
    <n v="142025"/>
    <s v="CHANNEL A"/>
    <x v="0"/>
    <n v="212"/>
    <n v="726.43"/>
    <n v="726.43"/>
    <x v="1"/>
    <n v="514.42999999999995"/>
    <n v="514.42999999999995"/>
    <n v="70.816183252343663"/>
  </r>
  <r>
    <s v="PRODUCTBBD"/>
    <x v="18"/>
    <n v="323"/>
    <n v="142026"/>
    <s v="CHANNEL W"/>
    <x v="0"/>
    <n v="323"/>
    <n v="1137.81"/>
    <n v="1137.81"/>
    <x v="0"/>
    <n v="814.81"/>
    <n v="814.81"/>
    <n v="71.612132078290742"/>
  </r>
  <r>
    <s v="PRODUCTASC"/>
    <x v="17"/>
    <n v="57"/>
    <n v="142027"/>
    <s v="CHANNEL F"/>
    <x v="2"/>
    <n v="114"/>
    <n v="187.68"/>
    <n v="375.36"/>
    <x v="1"/>
    <n v="130.68"/>
    <n v="261.36"/>
    <n v="69.629156010230176"/>
  </r>
  <r>
    <s v="PRODUCTVC"/>
    <x v="13"/>
    <n v="252"/>
    <n v="142027"/>
    <s v="CHANNEL F"/>
    <x v="0"/>
    <n v="252"/>
    <n v="696.5"/>
    <n v="696.5"/>
    <x v="1"/>
    <n v="444.5"/>
    <n v="444.5"/>
    <n v="63.819095477386931"/>
  </r>
  <r>
    <s v="PRODUCTBBD"/>
    <x v="18"/>
    <n v="323"/>
    <n v="142028"/>
    <s v="CHANNEL W"/>
    <x v="0"/>
    <n v="323"/>
    <n v="1236.75"/>
    <n v="1236.75"/>
    <x v="1"/>
    <n v="913.75"/>
    <n v="913.75"/>
    <n v="73.883161512027499"/>
  </r>
  <r>
    <s v="PRODUCTAID"/>
    <x v="10"/>
    <n v="191"/>
    <n v="142029"/>
    <s v="CHANNEL W"/>
    <x v="0"/>
    <n v="191"/>
    <n v="726.75"/>
    <n v="726.75"/>
    <x v="0"/>
    <n v="535.75"/>
    <n v="535.75"/>
    <n v="73.718610251117994"/>
  </r>
  <r>
    <s v="PRODUCTFZC"/>
    <x v="21"/>
    <n v="129"/>
    <n v="142029"/>
    <s v="CHANNEL W"/>
    <x v="0"/>
    <n v="129"/>
    <n v="518.5"/>
    <n v="518.5"/>
    <x v="0"/>
    <n v="389.5"/>
    <n v="389.5"/>
    <n v="75.120540019286409"/>
  </r>
  <r>
    <s v="PRODUCTGL"/>
    <x v="12"/>
    <n v="199"/>
    <n v="142030"/>
    <s v="CHANNEL W"/>
    <x v="0"/>
    <n v="199"/>
    <n v="845.75"/>
    <n v="845.75"/>
    <x v="0"/>
    <n v="646.75"/>
    <n v="646.75"/>
    <n v="76.470588235294116"/>
  </r>
  <r>
    <s v="PRODUCTEX"/>
    <x v="23"/>
    <n v="89"/>
    <n v="142030"/>
    <s v="CHANNEL W"/>
    <x v="2"/>
    <n v="178"/>
    <n v="378.25"/>
    <n v="756.5"/>
    <x v="0"/>
    <n v="289.25"/>
    <n v="578.5"/>
    <n v="76.470588235294116"/>
  </r>
  <r>
    <s v="PRODUCTDU"/>
    <x v="1"/>
    <n v="62"/>
    <n v="142031"/>
    <s v="CHANNEL W"/>
    <x v="0"/>
    <n v="62"/>
    <n v="252"/>
    <n v="252"/>
    <x v="0"/>
    <n v="190"/>
    <n v="190"/>
    <n v="75.396825396825392"/>
  </r>
  <r>
    <s v="PRODUCTDP"/>
    <x v="17"/>
    <n v="47"/>
    <n v="142031"/>
    <s v="CHANNEL W"/>
    <x v="2"/>
    <n v="94"/>
    <n v="193.5"/>
    <n v="387"/>
    <x v="0"/>
    <n v="146.5"/>
    <n v="293"/>
    <n v="75.710594315245487"/>
  </r>
  <r>
    <s v="PRODUCTGLC"/>
    <x v="15"/>
    <n v="179"/>
    <n v="142032"/>
    <s v="CHANNEL W"/>
    <x v="0"/>
    <n v="179"/>
    <n v="724.5"/>
    <n v="724.5"/>
    <x v="0"/>
    <n v="545.5"/>
    <n v="545.5"/>
    <n v="75.293305728088328"/>
  </r>
  <r>
    <s v="PRODUCTATC"/>
    <x v="17"/>
    <n v="56"/>
    <n v="142033"/>
    <s v="CHANNEL W"/>
    <x v="1"/>
    <n v="224"/>
    <n v="229.5"/>
    <n v="918"/>
    <x v="0"/>
    <n v="173.5"/>
    <n v="694"/>
    <n v="75.599128540305017"/>
  </r>
  <r>
    <s v="PRODUCTFNC"/>
    <x v="21"/>
    <n v="945"/>
    <n v="142034"/>
    <s v="CHANNEL F"/>
    <x v="0"/>
    <n v="945"/>
    <n v="2645.92"/>
    <n v="2645.92"/>
    <x v="5"/>
    <n v="1700.92"/>
    <n v="1700.92"/>
    <n v="64.284634456068218"/>
  </r>
  <r>
    <s v="PRODUCTAL"/>
    <x v="4"/>
    <n v="50"/>
    <n v="142034"/>
    <s v="CHANNEL F"/>
    <x v="0"/>
    <n v="50"/>
    <n v="264.58999999999997"/>
    <n v="264.58999999999997"/>
    <x v="5"/>
    <n v="214.58999999999997"/>
    <n v="214.58999999999997"/>
    <n v="81.102838353679275"/>
  </r>
  <r>
    <s v="PRODUCTDI"/>
    <x v="11"/>
    <n v="18.5"/>
    <n v="142035"/>
    <s v="CHANNEL A"/>
    <x v="4"/>
    <n v="111"/>
    <n v="77.28"/>
    <n v="463.68"/>
    <x v="1"/>
    <n v="58.78"/>
    <n v="352.68"/>
    <n v="76.06107660455487"/>
  </r>
  <r>
    <s v="PRODUCTAI"/>
    <x v="4"/>
    <n v="1"/>
    <n v="142036"/>
    <s v="CHANNEL A"/>
    <x v="3"/>
    <n v="3"/>
    <n v="10"/>
    <n v="30"/>
    <x v="2"/>
    <n v="9"/>
    <n v="27"/>
    <n v="90"/>
  </r>
  <r>
    <s v="PRODUCTBHD"/>
    <x v="0"/>
    <n v="267"/>
    <n v="142037"/>
    <s v="CHANNEL W"/>
    <x v="0"/>
    <n v="267"/>
    <n v="1273.5"/>
    <n v="1273.5"/>
    <x v="3"/>
    <n v="1006.5"/>
    <n v="1006.5"/>
    <n v="79.034157832744398"/>
  </r>
  <r>
    <s v="PRODUCTEL"/>
    <x v="23"/>
    <n v="84"/>
    <n v="142038"/>
    <s v="CHANNEL W"/>
    <x v="2"/>
    <n v="168"/>
    <n v="382.5"/>
    <n v="765"/>
    <x v="0"/>
    <n v="298.5"/>
    <n v="597"/>
    <n v="78.039215686274517"/>
  </r>
  <r>
    <s v="PRODUCTADC"/>
    <x v="10"/>
    <n v="355"/>
    <n v="142039"/>
    <s v="CHANNEL W"/>
    <x v="0"/>
    <n v="355"/>
    <n v="1597.5"/>
    <n v="1597.5"/>
    <x v="0"/>
    <n v="1242.5"/>
    <n v="1242.5"/>
    <n v="77.777777777777786"/>
  </r>
  <r>
    <s v="PRODUCTGM"/>
    <x v="5"/>
    <n v="82"/>
    <n v="142039"/>
    <s v="CHANNEL W"/>
    <x v="2"/>
    <n v="164"/>
    <n v="435"/>
    <n v="870"/>
    <x v="0"/>
    <n v="353"/>
    <n v="706"/>
    <n v="81.149425287356323"/>
  </r>
  <r>
    <s v="PRODUCTAHC"/>
    <x v="17"/>
    <n v="50"/>
    <n v="142040"/>
    <s v="CHANNEL W"/>
    <x v="3"/>
    <n v="150"/>
    <n v="202.5"/>
    <n v="607.5"/>
    <x v="3"/>
    <n v="152.5"/>
    <n v="457.5"/>
    <n v="75.308641975308646"/>
  </r>
  <r>
    <s v="PRODUCTGMC"/>
    <x v="4"/>
    <n v="59.9"/>
    <n v="142040"/>
    <s v="CHANNEL W"/>
    <x v="0"/>
    <n v="59.9"/>
    <n v="120"/>
    <n v="120"/>
    <x v="3"/>
    <n v="60.1"/>
    <n v="60.1"/>
    <n v="50.083333333333336"/>
  </r>
  <r>
    <s v="PRODUCTAYD"/>
    <x v="13"/>
    <n v="130"/>
    <n v="142041"/>
    <s v="CHANNEL W"/>
    <x v="0"/>
    <n v="130"/>
    <n v="585"/>
    <n v="585"/>
    <x v="0"/>
    <n v="455"/>
    <n v="455"/>
    <n v="77.777777777777786"/>
  </r>
  <r>
    <s v="PRODUCTAHC"/>
    <x v="17"/>
    <n v="50"/>
    <n v="142042"/>
    <s v="CHANNEL E"/>
    <x v="2"/>
    <n v="100"/>
    <n v="203"/>
    <n v="406"/>
    <x v="0"/>
    <n v="153"/>
    <n v="306"/>
    <n v="75.369458128078819"/>
  </r>
  <r>
    <s v="PRODUCTAR"/>
    <x v="3"/>
    <n v="69"/>
    <n v="142043"/>
    <s v="CHANNEL W"/>
    <x v="0"/>
    <n v="69"/>
    <n v="138.01"/>
    <n v="138.01"/>
    <x v="0"/>
    <n v="69.009999999999991"/>
    <n v="69.009999999999991"/>
    <n v="50.003622925874936"/>
  </r>
  <r>
    <s v="PRODUCTAR"/>
    <x v="3"/>
    <n v="69"/>
    <n v="142043"/>
    <s v="CHANNEL W"/>
    <x v="0"/>
    <n v="69"/>
    <n v="138.01"/>
    <n v="138.01"/>
    <x v="0"/>
    <n v="69.009999999999991"/>
    <n v="69.009999999999991"/>
    <n v="50.003622925874936"/>
  </r>
  <r>
    <s v="PRODUCTFAC"/>
    <x v="18"/>
    <n v="386"/>
    <n v="142044"/>
    <s v="CHANNEL E"/>
    <x v="0"/>
    <n v="386"/>
    <n v="1314"/>
    <n v="1314"/>
    <x v="3"/>
    <n v="928"/>
    <n v="928"/>
    <n v="70.624048706240487"/>
  </r>
  <r>
    <s v="PRODUCTEL"/>
    <x v="23"/>
    <n v="84"/>
    <n v="142045"/>
    <s v="CHANNEL W"/>
    <x v="0"/>
    <n v="84"/>
    <n v="382.5"/>
    <n v="382.5"/>
    <x v="0"/>
    <n v="298.5"/>
    <n v="298.5"/>
    <n v="78.039215686274517"/>
  </r>
  <r>
    <s v="PRODUCTAW"/>
    <x v="3"/>
    <n v="50"/>
    <n v="142046"/>
    <s v="CHANNEL Z"/>
    <x v="0"/>
    <n v="50"/>
    <n v="255"/>
    <n v="255"/>
    <x v="6"/>
    <n v="205"/>
    <n v="205"/>
    <n v="80.392156862745097"/>
  </r>
  <r>
    <s v="PRODUCTGOC"/>
    <x v="13"/>
    <n v="219"/>
    <n v="142047"/>
    <s v="CHANNEL W"/>
    <x v="0"/>
    <n v="219"/>
    <n v="398.02"/>
    <n v="398.02"/>
    <x v="0"/>
    <n v="179.01999999999998"/>
    <n v="179.01999999999998"/>
    <n v="44.977639314607302"/>
  </r>
  <r>
    <s v="PRODUCTGP"/>
    <x v="1"/>
    <n v="139"/>
    <n v="142047"/>
    <s v="CHANNEL W"/>
    <x v="2"/>
    <n v="278"/>
    <n v="258.02"/>
    <n v="516.04"/>
    <x v="0"/>
    <n v="119.01999999999998"/>
    <n v="238.03999999999996"/>
    <n v="46.128207115727463"/>
  </r>
  <r>
    <s v="PRODUCTAHC"/>
    <x v="17"/>
    <n v="50"/>
    <n v="142048"/>
    <s v="CHANNEL W"/>
    <x v="3"/>
    <n v="150"/>
    <n v="202.5"/>
    <n v="607.5"/>
    <x v="0"/>
    <n v="152.5"/>
    <n v="457.5"/>
    <n v="75.308641975308646"/>
  </r>
  <r>
    <s v="PRODUCTAHC"/>
    <x v="17"/>
    <n v="50"/>
    <n v="142049"/>
    <s v="CHANNEL W"/>
    <x v="1"/>
    <n v="200"/>
    <n v="202.5"/>
    <n v="810"/>
    <x v="0"/>
    <n v="152.5"/>
    <n v="610"/>
    <n v="75.308641975308646"/>
  </r>
  <r>
    <s v="PRODUCTBDC"/>
    <x v="5"/>
    <n v="121"/>
    <n v="142050"/>
    <s v="CHANNEL Z"/>
    <x v="0"/>
    <n v="121"/>
    <n v="585"/>
    <n v="585"/>
    <x v="6"/>
    <n v="464"/>
    <n v="464"/>
    <n v="79.316239316239319"/>
  </r>
  <r>
    <s v="PRODUCTASC"/>
    <x v="17"/>
    <n v="57"/>
    <n v="142051"/>
    <s v="CHANNEL W"/>
    <x v="2"/>
    <n v="114"/>
    <n v="229.5"/>
    <n v="459"/>
    <x v="0"/>
    <n v="172.5"/>
    <n v="345"/>
    <n v="75.16339869281046"/>
  </r>
  <r>
    <s v="PRODUCTBN"/>
    <x v="0"/>
    <n v="267"/>
    <n v="142052"/>
    <s v="CHANNEL W"/>
    <x v="0"/>
    <n v="267"/>
    <n v="1273.5"/>
    <n v="1273.5"/>
    <x v="0"/>
    <n v="1006.5"/>
    <n v="1006.5"/>
    <n v="79.034157832744398"/>
  </r>
  <r>
    <s v="PRODUCTGPC"/>
    <x v="27"/>
    <n v="425"/>
    <n v="142053"/>
    <s v="CHANNEL A"/>
    <x v="0"/>
    <n v="425"/>
    <n v="1151.0999999999999"/>
    <n v="1151.0999999999999"/>
    <x v="1"/>
    <n v="726.09999999999991"/>
    <n v="726.09999999999991"/>
    <n v="63.078794196855185"/>
  </r>
  <r>
    <s v="PRODUCTGQC"/>
    <x v="10"/>
    <n v="436"/>
    <n v="142054"/>
    <s v="CHANNEL W"/>
    <x v="0"/>
    <n v="436"/>
    <n v="1966.5"/>
    <n v="1966.5"/>
    <x v="3"/>
    <n v="1530.5"/>
    <n v="1530.5"/>
    <n v="77.828629544876677"/>
  </r>
  <r>
    <s v="PRODUCTEL"/>
    <x v="23"/>
    <n v="84"/>
    <n v="142055"/>
    <s v="CHANNEL W"/>
    <x v="3"/>
    <n v="252"/>
    <n v="382.5"/>
    <n v="1147.5"/>
    <x v="3"/>
    <n v="298.5"/>
    <n v="895.5"/>
    <n v="78.039215686274517"/>
  </r>
  <r>
    <s v="PRODUCTGR"/>
    <x v="4"/>
    <n v="6"/>
    <n v="142056"/>
    <s v="CHANNEL A"/>
    <x v="3"/>
    <n v="18"/>
    <n v="15"/>
    <n v="45"/>
    <x v="1"/>
    <n v="9"/>
    <n v="27"/>
    <n v="60"/>
  </r>
  <r>
    <s v="PRODUCTGRC"/>
    <x v="22"/>
    <n v="29.5"/>
    <n v="142056"/>
    <s v="CHANNEL A"/>
    <x v="0"/>
    <n v="29.5"/>
    <n v="85"/>
    <n v="85"/>
    <x v="1"/>
    <n v="55.5"/>
    <n v="55.5"/>
    <n v="65.294117647058826"/>
  </r>
  <r>
    <s v="PRODUCTASC"/>
    <x v="17"/>
    <n v="57"/>
    <n v="142057"/>
    <s v="CHANNEL W"/>
    <x v="2"/>
    <n v="114"/>
    <n v="229.5"/>
    <n v="459"/>
    <x v="0"/>
    <n v="172.5"/>
    <n v="345"/>
    <n v="75.16339869281046"/>
  </r>
  <r>
    <s v="PRODUCTBRC"/>
    <x v="11"/>
    <n v="32"/>
    <n v="142058"/>
    <s v="CHANNEL W"/>
    <x v="2"/>
    <n v="64"/>
    <n v="157.5"/>
    <n v="315"/>
    <x v="0"/>
    <n v="125.5"/>
    <n v="251"/>
    <n v="79.682539682539684"/>
  </r>
  <r>
    <s v="PRODUCTGS"/>
    <x v="26"/>
    <n v="140"/>
    <n v="142059"/>
    <s v="CHANNEL W"/>
    <x v="0"/>
    <n v="140"/>
    <n v="616.5"/>
    <n v="616.5"/>
    <x v="0"/>
    <n v="476.5"/>
    <n v="476.5"/>
    <n v="77.291159772911598"/>
  </r>
  <r>
    <s v="PRODUCTAWD"/>
    <x v="18"/>
    <n v="386"/>
    <n v="142060"/>
    <s v="CHANNEL A"/>
    <x v="0"/>
    <n v="386"/>
    <n v="1494"/>
    <n v="1494"/>
    <x v="5"/>
    <n v="1108"/>
    <n v="1108"/>
    <n v="74.163319946452475"/>
  </r>
  <r>
    <s v="PRODUCTCV"/>
    <x v="21"/>
    <n v="614"/>
    <n v="142060"/>
    <s v="CHANNEL A"/>
    <x v="0"/>
    <n v="614"/>
    <n v="2488.5"/>
    <n v="2488.5"/>
    <x v="5"/>
    <n v="1874.5"/>
    <n v="1874.5"/>
    <n v="75.326501908780386"/>
  </r>
  <r>
    <s v="PRODUCTBIC"/>
    <x v="15"/>
    <n v="197"/>
    <n v="142060"/>
    <s v="CHANNEL A"/>
    <x v="0"/>
    <n v="197"/>
    <n v="796.5"/>
    <n v="796.5"/>
    <x v="5"/>
    <n v="599.5"/>
    <n v="599.5"/>
    <n v="75.266792215944761"/>
  </r>
  <r>
    <s v="PRODUCTBN"/>
    <x v="0"/>
    <n v="267"/>
    <n v="142061"/>
    <s v="CHANNEL A"/>
    <x v="0"/>
    <n v="267"/>
    <n v="1273.5"/>
    <n v="1273.5"/>
    <x v="5"/>
    <n v="1006.5"/>
    <n v="1006.5"/>
    <n v="79.034157832744398"/>
  </r>
  <r>
    <s v="PRODUCTCGC"/>
    <x v="26"/>
    <n v="124"/>
    <n v="142061"/>
    <s v="CHANNEL A"/>
    <x v="0"/>
    <n v="124"/>
    <n v="616.5"/>
    <n v="616.5"/>
    <x v="5"/>
    <n v="492.5"/>
    <n v="492.5"/>
    <n v="79.886455798864546"/>
  </r>
  <r>
    <s v="PRODUCTFUC"/>
    <x v="31"/>
    <n v="129"/>
    <n v="142062"/>
    <s v="CHANNEL A"/>
    <x v="0"/>
    <n v="129"/>
    <n v="629.1"/>
    <n v="629.1"/>
    <x v="1"/>
    <n v="500.1"/>
    <n v="500.1"/>
    <n v="79.494515975202674"/>
  </r>
  <r>
    <s v="PRODUCTGSC"/>
    <x v="31"/>
    <n v="129"/>
    <n v="142062"/>
    <s v="CHANNEL A"/>
    <x v="0"/>
    <n v="129"/>
    <n v="629.1"/>
    <n v="629.1"/>
    <x v="1"/>
    <n v="500.1"/>
    <n v="500.1"/>
    <n v="79.494515975202674"/>
  </r>
  <r>
    <s v="PRODUCTCIC"/>
    <x v="21"/>
    <n v="1211"/>
    <n v="142063"/>
    <s v="CHANNEL A"/>
    <x v="0"/>
    <n v="1211"/>
    <n v="4486.5"/>
    <n v="4486.5"/>
    <x v="1"/>
    <n v="3275.5"/>
    <n v="3275.5"/>
    <n v="73.007912626769198"/>
  </r>
  <r>
    <s v="PRODUCTAFC"/>
    <x v="13"/>
    <n v="88"/>
    <n v="142063"/>
    <s v="CHANNEL A"/>
    <x v="0"/>
    <n v="88"/>
    <n v="355.5"/>
    <n v="355.5"/>
    <x v="1"/>
    <n v="267.5"/>
    <n v="267.5"/>
    <n v="75.246132208157519"/>
  </r>
  <r>
    <s v="PRODUCTASC"/>
    <x v="17"/>
    <n v="57"/>
    <n v="142063"/>
    <s v="CHANNEL A"/>
    <x v="1"/>
    <n v="228"/>
    <n v="229.5"/>
    <n v="918"/>
    <x v="1"/>
    <n v="172.5"/>
    <n v="690"/>
    <n v="75.16339869281046"/>
  </r>
  <r>
    <s v="PRODUCTGT"/>
    <x v="4"/>
    <n v="649"/>
    <n v="142063"/>
    <s v="CHANNEL A"/>
    <x v="0"/>
    <n v="649"/>
    <n v="892.5"/>
    <n v="892.5"/>
    <x v="1"/>
    <n v="243.5"/>
    <n v="243.5"/>
    <n v="27.282913165266105"/>
  </r>
  <r>
    <s v="PRODUCTAHC"/>
    <x v="17"/>
    <n v="50"/>
    <n v="142064"/>
    <s v="CHANNEL A"/>
    <x v="3"/>
    <n v="150"/>
    <n v="202.5"/>
    <n v="607.5"/>
    <x v="1"/>
    <n v="152.5"/>
    <n v="457.5"/>
    <n v="75.308641975308646"/>
  </r>
  <r>
    <s v="PRODUCTAR"/>
    <x v="3"/>
    <n v="69"/>
    <n v="142065"/>
    <s v="CHANNEL A"/>
    <x v="2"/>
    <n v="138"/>
    <n v="138"/>
    <n v="276"/>
    <x v="1"/>
    <n v="69"/>
    <n v="138"/>
    <n v="50"/>
  </r>
  <r>
    <s v="PRODUCTAZC"/>
    <x v="17"/>
    <n v="41"/>
    <n v="142066"/>
    <s v="CHANNEL Z"/>
    <x v="0"/>
    <n v="41"/>
    <n v="166.5"/>
    <n v="166.5"/>
    <x v="6"/>
    <n v="125.5"/>
    <n v="125.5"/>
    <n v="75.37537537537537"/>
  </r>
  <r>
    <s v="PRODUCTAOD"/>
    <x v="21"/>
    <n v="105"/>
    <n v="142067"/>
    <s v="CHANNEL A"/>
    <x v="0"/>
    <n v="105"/>
    <n v="463.5"/>
    <n v="463.5"/>
    <x v="1"/>
    <n v="358.5"/>
    <n v="358.5"/>
    <n v="77.346278317152112"/>
  </r>
  <r>
    <s v="PRODUCTFAC"/>
    <x v="18"/>
    <n v="386"/>
    <n v="142068"/>
    <s v="CHANNEL A"/>
    <x v="0"/>
    <n v="386"/>
    <n v="1314"/>
    <n v="1314"/>
    <x v="5"/>
    <n v="928"/>
    <n v="928"/>
    <n v="70.624048706240487"/>
  </r>
  <r>
    <s v="PRODUCTBS"/>
    <x v="13"/>
    <n v="125"/>
    <n v="142069"/>
    <s v="CHANNEL A"/>
    <x v="0"/>
    <n v="125"/>
    <n v="500"/>
    <n v="500"/>
    <x v="1"/>
    <n v="375"/>
    <n v="375"/>
    <n v="75"/>
  </r>
  <r>
    <s v="PRODUCTDG"/>
    <x v="2"/>
    <n v="119"/>
    <n v="142070"/>
    <s v="CHANNEL A"/>
    <x v="0"/>
    <n v="119"/>
    <n v="481.5"/>
    <n v="481.5"/>
    <x v="5"/>
    <n v="362.5"/>
    <n v="362.5"/>
    <n v="75.285565939771544"/>
  </r>
  <r>
    <s v="PRODUCTBWC"/>
    <x v="11"/>
    <n v="49"/>
    <n v="142070"/>
    <s v="CHANNEL A"/>
    <x v="1"/>
    <n v="196"/>
    <n v="202.5"/>
    <n v="810"/>
    <x v="5"/>
    <n v="153.5"/>
    <n v="614"/>
    <n v="75.802469135802468"/>
  </r>
  <r>
    <s v="PRODUCTAHC"/>
    <x v="17"/>
    <n v="50"/>
    <n v="142071"/>
    <s v="CHANNEL A"/>
    <x v="0"/>
    <n v="50"/>
    <n v="202.5"/>
    <n v="202.5"/>
    <x v="5"/>
    <n v="152.5"/>
    <n v="152.5"/>
    <n v="75.308641975308646"/>
  </r>
  <r>
    <s v="PRODUCTAHC"/>
    <x v="17"/>
    <n v="50"/>
    <n v="142071"/>
    <s v="CHANNEL A"/>
    <x v="0"/>
    <n v="50"/>
    <n v="202.5"/>
    <n v="202.5"/>
    <x v="5"/>
    <n v="152.5"/>
    <n v="152.5"/>
    <n v="75.308641975308646"/>
  </r>
  <r>
    <s v="PRODUCTAHC"/>
    <x v="17"/>
    <n v="50"/>
    <n v="142071"/>
    <s v="CHANNEL A"/>
    <x v="0"/>
    <n v="50"/>
    <n v="202.5"/>
    <n v="202.5"/>
    <x v="5"/>
    <n v="152.5"/>
    <n v="152.5"/>
    <n v="75.308641975308646"/>
  </r>
  <r>
    <s v="PRODUCTAHC"/>
    <x v="17"/>
    <n v="50"/>
    <n v="142071"/>
    <s v="CHANNEL A"/>
    <x v="0"/>
    <n v="50"/>
    <n v="202.5"/>
    <n v="202.5"/>
    <x v="5"/>
    <n v="152.5"/>
    <n v="152.5"/>
    <n v="75.308641975308646"/>
  </r>
  <r>
    <s v="PRODUCTGTC"/>
    <x v="13"/>
    <n v="144"/>
    <n v="142072"/>
    <s v="CHANNEL A"/>
    <x v="0"/>
    <n v="144"/>
    <n v="345"/>
    <n v="345"/>
    <x v="2"/>
    <n v="201"/>
    <n v="201"/>
    <n v="58.260869565217391"/>
  </r>
  <r>
    <s v="PRODUCTAI"/>
    <x v="4"/>
    <n v="1"/>
    <n v="142072"/>
    <s v="CHANNEL A"/>
    <x v="0"/>
    <n v="1"/>
    <n v="208"/>
    <n v="208"/>
    <x v="2"/>
    <n v="207"/>
    <n v="207"/>
    <n v="99.519230769230774"/>
  </r>
  <r>
    <s v="PRODUCTGU"/>
    <x v="23"/>
    <n v="125"/>
    <n v="142073"/>
    <s v="CHANNEL Z"/>
    <x v="0"/>
    <n v="125"/>
    <n v="562.5"/>
    <n v="562.5"/>
    <x v="6"/>
    <n v="437.5"/>
    <n v="437.5"/>
    <n v="77.777777777777786"/>
  </r>
  <r>
    <s v="PRODUCTCJ"/>
    <x v="21"/>
    <n v="329"/>
    <n v="142074"/>
    <s v="CHANNEL W"/>
    <x v="0"/>
    <n v="329"/>
    <n v="1332.9"/>
    <n v="1332.9"/>
    <x v="0"/>
    <n v="1003.9000000000001"/>
    <n v="1003.9000000000001"/>
    <n v="75.316978017855803"/>
  </r>
  <r>
    <s v="PRODUCTGUC"/>
    <x v="7"/>
    <n v="219"/>
    <n v="142075"/>
    <s v="CHANNEL W"/>
    <x v="2"/>
    <n v="438"/>
    <n v="438.03"/>
    <n v="876.06"/>
    <x v="0"/>
    <n v="219.02999999999997"/>
    <n v="438.05999999999995"/>
    <n v="50.003424422984722"/>
  </r>
  <r>
    <s v="PRODUCTGV"/>
    <x v="7"/>
    <n v="269"/>
    <n v="142075"/>
    <s v="CHANNEL W"/>
    <x v="2"/>
    <n v="538"/>
    <n v="538.03"/>
    <n v="1076.06"/>
    <x v="0"/>
    <n v="269.02999999999997"/>
    <n v="538.05999999999995"/>
    <n v="50.0027879486274"/>
  </r>
  <r>
    <s v="PRODUCTGVC"/>
    <x v="7"/>
    <n v="129"/>
    <n v="142075"/>
    <s v="CHANNEL W"/>
    <x v="0"/>
    <n v="129"/>
    <n v="258.02"/>
    <n v="258.02"/>
    <x v="0"/>
    <n v="129.01999999999998"/>
    <n v="129.01999999999998"/>
    <n v="50.003875668552823"/>
  </r>
  <r>
    <s v="PRODUCTGW"/>
    <x v="7"/>
    <n v="329"/>
    <n v="142075"/>
    <s v="CHANNEL W"/>
    <x v="0"/>
    <n v="329"/>
    <n v="658.04"/>
    <n v="658.04"/>
    <x v="0"/>
    <n v="329.03999999999996"/>
    <n v="329.03999999999996"/>
    <n v="50.003039328916174"/>
  </r>
  <r>
    <s v="PRODUCTGCC"/>
    <x v="10"/>
    <n v="332"/>
    <n v="142076"/>
    <s v="CHANNEL F"/>
    <x v="0"/>
    <n v="332"/>
    <n v="1196"/>
    <n v="1196"/>
    <x v="5"/>
    <n v="864"/>
    <n v="864"/>
    <n v="72.240802675585286"/>
  </r>
  <r>
    <s v="PRODUCTGD"/>
    <x v="10"/>
    <n v="187"/>
    <n v="142076"/>
    <s v="CHANNEL F"/>
    <x v="0"/>
    <n v="187"/>
    <n v="964"/>
    <n v="964"/>
    <x v="5"/>
    <n v="777"/>
    <n v="777"/>
    <n v="80.601659751037346"/>
  </r>
  <r>
    <s v="PRODUCTGWC"/>
    <x v="5"/>
    <n v="211"/>
    <n v="142076"/>
    <s v="CHANNEL F"/>
    <x v="0"/>
    <n v="211"/>
    <n v="569.70000000000005"/>
    <n v="569.70000000000005"/>
    <x v="5"/>
    <n v="358.70000000000005"/>
    <n v="358.70000000000005"/>
    <n v="62.962962962962962"/>
  </r>
  <r>
    <s v="PRODUCTGX"/>
    <x v="21"/>
    <n v="1449"/>
    <n v="142077"/>
    <s v="CHANNEL A"/>
    <x v="0"/>
    <n v="1449"/>
    <n v="3695"/>
    <n v="3695"/>
    <x v="1"/>
    <n v="2246"/>
    <n v="2246"/>
    <n v="60.784844384303113"/>
  </r>
  <r>
    <s v="PRODUCTASC"/>
    <x v="17"/>
    <n v="57"/>
    <n v="142078"/>
    <s v="CHANNEL W"/>
    <x v="0"/>
    <n v="57"/>
    <n v="229.5"/>
    <n v="229.5"/>
    <x v="0"/>
    <n v="172.5"/>
    <n v="172.5"/>
    <n v="75.16339869281046"/>
  </r>
  <r>
    <s v="PRODUCTCC"/>
    <x v="10"/>
    <n v="259"/>
    <n v="142079"/>
    <s v="CHANNEL W"/>
    <x v="0"/>
    <n v="259"/>
    <n v="1057.5"/>
    <n v="1057.5"/>
    <x v="0"/>
    <n v="798.5"/>
    <n v="798.5"/>
    <n v="75.508274231678485"/>
  </r>
  <r>
    <s v="PRODUCTDP"/>
    <x v="17"/>
    <n v="47"/>
    <n v="142080"/>
    <s v="CHANNEL W"/>
    <x v="2"/>
    <n v="94"/>
    <n v="193.5"/>
    <n v="387"/>
    <x v="0"/>
    <n v="146.5"/>
    <n v="293"/>
    <n v="75.710594315245487"/>
  </r>
  <r>
    <s v="PRODUCTASC"/>
    <x v="17"/>
    <n v="57"/>
    <n v="142081"/>
    <s v="CHANNEL Z"/>
    <x v="2"/>
    <n v="114"/>
    <n v="229.5"/>
    <n v="459"/>
    <x v="6"/>
    <n v="172.5"/>
    <n v="345"/>
    <n v="75.16339869281046"/>
  </r>
  <r>
    <s v="PRODUCTAY"/>
    <x v="17"/>
    <n v="70"/>
    <n v="142082"/>
    <s v="CHANNEL W"/>
    <x v="0"/>
    <n v="70"/>
    <n v="283.5"/>
    <n v="283.5"/>
    <x v="0"/>
    <n v="213.5"/>
    <n v="213.5"/>
    <n v="75.308641975308646"/>
  </r>
  <r>
    <s v="PRODUCTAYD"/>
    <x v="13"/>
    <n v="130"/>
    <n v="142083"/>
    <s v="CHANNEL W"/>
    <x v="0"/>
    <n v="130"/>
    <n v="526.5"/>
    <n v="526.5"/>
    <x v="0"/>
    <n v="396.5"/>
    <n v="396.5"/>
    <n v="75.308641975308646"/>
  </r>
  <r>
    <s v="PRODUCTBTC"/>
    <x v="5"/>
    <n v="72.150000000000006"/>
    <n v="142084"/>
    <s v="CHANNEL E"/>
    <x v="0"/>
    <n v="72.150000000000006"/>
    <n v="293"/>
    <n v="293"/>
    <x v="0"/>
    <n v="220.85"/>
    <n v="220.85"/>
    <n v="75.375426621160415"/>
  </r>
  <r>
    <s v="PRODUCTHC"/>
    <x v="4"/>
    <n v="35"/>
    <n v="142085"/>
    <s v="CHANNEL F"/>
    <x v="0"/>
    <n v="35"/>
    <n v="112.5"/>
    <n v="112.5"/>
    <x v="2"/>
    <n v="77.5"/>
    <n v="77.5"/>
    <n v="68.888888888888886"/>
  </r>
  <r>
    <s v="PRODUCTHD"/>
    <x v="5"/>
    <n v="75"/>
    <n v="142086"/>
    <s v="CHANNEL Z"/>
    <x v="2"/>
    <n v="150"/>
    <n v="301.5"/>
    <n v="603"/>
    <x v="6"/>
    <n v="226.5"/>
    <n v="453"/>
    <n v="75.124378109452735"/>
  </r>
  <r>
    <s v="PRODUCTBHC"/>
    <x v="18"/>
    <n v="439"/>
    <n v="142087"/>
    <s v="CHANNEL A"/>
    <x v="0"/>
    <n v="439"/>
    <n v="1381.5"/>
    <n v="1381.5"/>
    <x v="5"/>
    <n v="942.5"/>
    <n v="942.5"/>
    <n v="68.222946073108943"/>
  </r>
  <r>
    <s v="PRODUCTI"/>
    <x v="23"/>
    <n v="70"/>
    <n v="142087"/>
    <s v="CHANNEL A"/>
    <x v="0"/>
    <n v="70"/>
    <n v="236.25"/>
    <n v="236.25"/>
    <x v="5"/>
    <n v="166.25"/>
    <n v="166.25"/>
    <n v="70.370370370370367"/>
  </r>
  <r>
    <s v="PRODUCTI"/>
    <x v="23"/>
    <n v="70"/>
    <n v="142087"/>
    <s v="CHANNEL A"/>
    <x v="0"/>
    <n v="70"/>
    <n v="236.25"/>
    <n v="236.25"/>
    <x v="5"/>
    <n v="166.25"/>
    <n v="166.25"/>
    <n v="70.370370370370367"/>
  </r>
  <r>
    <s v="PRODUCTAHC"/>
    <x v="17"/>
    <n v="50"/>
    <n v="142088"/>
    <s v="CHANNEL W"/>
    <x v="2"/>
    <n v="100"/>
    <n v="202.5"/>
    <n v="405"/>
    <x v="0"/>
    <n v="152.5"/>
    <n v="305"/>
    <n v="75.308641975308646"/>
  </r>
  <r>
    <s v="PRODUCTAUD"/>
    <x v="13"/>
    <n v="79"/>
    <n v="142088"/>
    <s v="CHANNEL W"/>
    <x v="0"/>
    <n v="79"/>
    <n v="319.5"/>
    <n v="319.5"/>
    <x v="0"/>
    <n v="240.5"/>
    <n v="240.5"/>
    <n v="75.273865414710485"/>
  </r>
  <r>
    <s v="PRODUCTAHC"/>
    <x v="17"/>
    <n v="50"/>
    <n v="142089"/>
    <s v="CHANNEL W"/>
    <x v="0"/>
    <n v="50"/>
    <n v="202.5"/>
    <n v="202.5"/>
    <x v="0"/>
    <n v="152.5"/>
    <n v="152.5"/>
    <n v="75.308641975308646"/>
  </r>
  <r>
    <s v="PRODUCTIC"/>
    <x v="19"/>
    <n v="179"/>
    <n v="142090"/>
    <s v="CHANNEL W"/>
    <x v="5"/>
    <n v="895"/>
    <n v="358.02"/>
    <n v="1790.1"/>
    <x v="0"/>
    <n v="179.01999999999998"/>
    <n v="895.09999999999991"/>
    <n v="50.002793140048041"/>
  </r>
  <r>
    <s v="PRODUCTAI"/>
    <x v="4"/>
    <n v="1"/>
    <n v="142091"/>
    <s v="CHANNEL A"/>
    <x v="0"/>
    <n v="1"/>
    <n v="100"/>
    <n v="100"/>
    <x v="1"/>
    <n v="99"/>
    <n v="99"/>
    <n v="99"/>
  </r>
  <r>
    <s v="PRODUCTID"/>
    <x v="32"/>
    <n v="142"/>
    <n v="142092"/>
    <s v="CHANNEL E"/>
    <x v="2"/>
    <n v="284"/>
    <n v="598.5"/>
    <n v="1197"/>
    <x v="0"/>
    <n v="456.5"/>
    <n v="913"/>
    <n v="76.274018379281543"/>
  </r>
  <r>
    <s v="PRODUCTEUC"/>
    <x v="31"/>
    <n v="129"/>
    <n v="142093"/>
    <s v="CHANNEL E"/>
    <x v="0"/>
    <n v="129"/>
    <n v="546.62"/>
    <n v="546.62"/>
    <x v="10"/>
    <n v="417.62"/>
    <n v="417.62"/>
    <n v="76.400424426475439"/>
  </r>
  <r>
    <s v="PRODUCTAPC"/>
    <x v="17"/>
    <n v="64.5"/>
    <n v="142094"/>
    <s v="CHANNEL W"/>
    <x v="2"/>
    <n v="129"/>
    <n v="256.5"/>
    <n v="513"/>
    <x v="0"/>
    <n v="192"/>
    <n v="384"/>
    <n v="74.853801169590639"/>
  </r>
  <r>
    <s v="PRODUCTCL"/>
    <x v="10"/>
    <n v="620"/>
    <n v="142095"/>
    <s v="CHANNEL F"/>
    <x v="0"/>
    <n v="620"/>
    <n v="2515.5"/>
    <n v="2515.5"/>
    <x v="5"/>
    <n v="1895.5"/>
    <n v="1895.5"/>
    <n v="75.352812562114892"/>
  </r>
  <r>
    <s v="PRODUCTAKC"/>
    <x v="18"/>
    <n v="439"/>
    <n v="142096"/>
    <s v="CHANNEL F"/>
    <x v="0"/>
    <n v="439"/>
    <n v="1388"/>
    <n v="1388"/>
    <x v="1"/>
    <n v="949"/>
    <n v="949"/>
    <n v="68.371757925072046"/>
  </r>
  <r>
    <s v="PRODUCTAHC"/>
    <x v="17"/>
    <n v="50"/>
    <n v="142097"/>
    <s v="CHANNEL W"/>
    <x v="2"/>
    <n v="100"/>
    <n v="202.5"/>
    <n v="405"/>
    <x v="0"/>
    <n v="152.5"/>
    <n v="305"/>
    <n v="75.308641975308646"/>
  </r>
  <r>
    <s v="PRODUCTAM"/>
    <x v="17"/>
    <n v="47"/>
    <n v="142098"/>
    <s v="CHANNEL W"/>
    <x v="2"/>
    <n v="94"/>
    <n v="193.5"/>
    <n v="387"/>
    <x v="0"/>
    <n v="146.5"/>
    <n v="293"/>
    <n v="75.710594315245487"/>
  </r>
  <r>
    <s v="PRODUCTDJ"/>
    <x v="7"/>
    <n v="419"/>
    <n v="142099"/>
    <s v="CHANNEL Z"/>
    <x v="0"/>
    <n v="419"/>
    <n v="838.05"/>
    <n v="838.05"/>
    <x v="6"/>
    <n v="419.04999999999995"/>
    <n v="419.04999999999995"/>
    <n v="50.00298311556589"/>
  </r>
  <r>
    <s v="PRODUCTAY"/>
    <x v="17"/>
    <n v="70"/>
    <n v="142100"/>
    <s v="CHANNEL W"/>
    <x v="5"/>
    <n v="350"/>
    <n v="283.5"/>
    <n v="1417.5"/>
    <x v="0"/>
    <n v="213.5"/>
    <n v="1067.5"/>
    <n v="75.308641975308646"/>
  </r>
  <r>
    <s v="PRODUCTBL"/>
    <x v="0"/>
    <n v="292"/>
    <n v="142101"/>
    <s v="CHANNEL W"/>
    <x v="0"/>
    <n v="292"/>
    <n v="1120.5"/>
    <n v="1120.5"/>
    <x v="3"/>
    <n v="828.5"/>
    <n v="828.5"/>
    <n v="73.940205265506478"/>
  </r>
  <r>
    <s v="PRODUCTBG"/>
    <x v="13"/>
    <n v="110"/>
    <n v="142102"/>
    <s v="CHANNEL F"/>
    <x v="0"/>
    <n v="110"/>
    <n v="445.5"/>
    <n v="445.5"/>
    <x v="1"/>
    <n v="335.5"/>
    <n v="335.5"/>
    <n v="75.308641975308646"/>
  </r>
  <r>
    <s v="PRODUCTBRC"/>
    <x v="11"/>
    <n v="32"/>
    <n v="142103"/>
    <s v="CHANNEL A"/>
    <x v="4"/>
    <n v="192"/>
    <n v="157.5"/>
    <n v="945"/>
    <x v="1"/>
    <n v="125.5"/>
    <n v="753"/>
    <n v="79.682539682539684"/>
  </r>
  <r>
    <s v="PRODUCTAEC"/>
    <x v="0"/>
    <n v="144"/>
    <n v="142104"/>
    <s v="CHANNEL A"/>
    <x v="0"/>
    <n v="144"/>
    <n v="453"/>
    <n v="453"/>
    <x v="2"/>
    <n v="309"/>
    <n v="309"/>
    <n v="68.211920529801333"/>
  </r>
  <r>
    <s v="PRODUCTBFC"/>
    <x v="17"/>
    <n v="61.5"/>
    <n v="142105"/>
    <s v="CHANNEL W"/>
    <x v="7"/>
    <n v="430.5"/>
    <n v="220"/>
    <n v="1540"/>
    <x v="0"/>
    <n v="158.5"/>
    <n v="1109.5"/>
    <n v="72.045454545454547"/>
  </r>
  <r>
    <s v="PRODUCTABD"/>
    <x v="6"/>
    <n v="121"/>
    <n v="142106"/>
    <s v="CHANNEL W"/>
    <x v="2"/>
    <n v="242"/>
    <n v="544.5"/>
    <n v="1089"/>
    <x v="0"/>
    <n v="423.5"/>
    <n v="847"/>
    <n v="77.777777777777786"/>
  </r>
  <r>
    <s v="PRODUCTJ"/>
    <x v="1"/>
    <n v="85.59"/>
    <n v="142107"/>
    <s v="CHANNEL Z"/>
    <x v="0"/>
    <n v="85.59"/>
    <n v="337.5"/>
    <n v="337.5"/>
    <x v="6"/>
    <n v="251.91"/>
    <n v="251.91"/>
    <n v="74.64"/>
  </r>
  <r>
    <s v="PRODUCTCJ"/>
    <x v="21"/>
    <n v="329"/>
    <n v="142108"/>
    <s v="CHANNEL F"/>
    <x v="0"/>
    <n v="329"/>
    <n v="1332.9"/>
    <n v="1332.9"/>
    <x v="5"/>
    <n v="1003.9000000000001"/>
    <n v="1003.9000000000001"/>
    <n v="75.316978017855803"/>
  </r>
  <r>
    <s v="PRODUCTAL"/>
    <x v="4"/>
    <n v="50"/>
    <n v="142108"/>
    <s v="CHANNEL F"/>
    <x v="0"/>
    <n v="50"/>
    <n v="133.29"/>
    <n v="133.29"/>
    <x v="5"/>
    <n v="83.289999999999992"/>
    <n v="83.289999999999992"/>
    <n v="62.487808537774768"/>
  </r>
  <r>
    <s v="PRODUCTEU"/>
    <x v="1"/>
    <n v="63"/>
    <n v="142109"/>
    <s v="CHANNEL E"/>
    <x v="2"/>
    <n v="126"/>
    <n v="256.5"/>
    <n v="513"/>
    <x v="0"/>
    <n v="193.5"/>
    <n v="387"/>
    <n v="75.438596491228068"/>
  </r>
  <r>
    <s v="PRODUCTAYD"/>
    <x v="13"/>
    <n v="130"/>
    <n v="142109"/>
    <s v="CHANNEL E"/>
    <x v="0"/>
    <n v="130"/>
    <n v="526.5"/>
    <n v="526.5"/>
    <x v="0"/>
    <n v="396.5"/>
    <n v="396.5"/>
    <n v="75.308641975308646"/>
  </r>
  <r>
    <s v="PRODUCTBHD"/>
    <x v="0"/>
    <n v="267"/>
    <n v="142110"/>
    <s v="CHANNEL E"/>
    <x v="0"/>
    <n v="267"/>
    <n v="1132"/>
    <n v="1132"/>
    <x v="3"/>
    <n v="865"/>
    <n v="865"/>
    <n v="76.413427561837452"/>
  </r>
  <r>
    <s v="PRODUCTJC"/>
    <x v="10"/>
    <n v="344"/>
    <n v="142111"/>
    <s v="CHANNEL A"/>
    <x v="0"/>
    <n v="344"/>
    <n v="1098.75"/>
    <n v="1098.75"/>
    <x v="1"/>
    <n v="754.75"/>
    <n v="754.75"/>
    <n v="68.691695108077354"/>
  </r>
  <r>
    <s v="PRODUCTJD"/>
    <x v="5"/>
    <n v="445"/>
    <n v="142112"/>
    <s v="CHANNEL W"/>
    <x v="0"/>
    <n v="445"/>
    <n v="1732.5"/>
    <n v="1732.5"/>
    <x v="0"/>
    <n v="1287.5"/>
    <n v="1287.5"/>
    <n v="74.314574314574315"/>
  </r>
  <r>
    <s v="PRODUCTK"/>
    <x v="17"/>
    <n v="49.5"/>
    <n v="142113"/>
    <s v="CHANNEL W"/>
    <x v="3"/>
    <n v="148.5"/>
    <n v="180"/>
    <n v="540"/>
    <x v="0"/>
    <n v="130.5"/>
    <n v="391.5"/>
    <n v="72.5"/>
  </r>
  <r>
    <s v="PRODUCTL"/>
    <x v="4"/>
    <n v="599"/>
    <n v="142114"/>
    <s v="CHANNEL E"/>
    <x v="0"/>
    <n v="599"/>
    <n v="1347.75"/>
    <n v="1347.75"/>
    <x v="3"/>
    <n v="748.75"/>
    <n v="748.75"/>
    <n v="55.555555555555557"/>
  </r>
  <r>
    <s v="PRODUCTLC"/>
    <x v="4"/>
    <n v="79"/>
    <n v="142114"/>
    <s v="CHANNEL E"/>
    <x v="6"/>
    <n v="632"/>
    <n v="177.75"/>
    <n v="1422"/>
    <x v="3"/>
    <n v="98.75"/>
    <n v="790"/>
    <n v="55.555555555555557"/>
  </r>
  <r>
    <s v="PRODUCTKC"/>
    <x v="22"/>
    <n v="0"/>
    <n v="142115"/>
    <s v="CHANNEL A"/>
    <x v="0"/>
    <n v="0"/>
    <n v="112.5"/>
    <n v="112.5"/>
    <x v="1"/>
    <n v="112.5"/>
    <n v="112.5"/>
    <n v="100"/>
  </r>
  <r>
    <s v="PRODUCTAI"/>
    <x v="4"/>
    <n v="1"/>
    <n v="142115"/>
    <s v="CHANNEL A"/>
    <x v="0"/>
    <n v="1"/>
    <n v="20"/>
    <n v="20"/>
    <x v="1"/>
    <n v="19"/>
    <n v="19"/>
    <n v="95"/>
  </r>
  <r>
    <s v="PRODUCTKD"/>
    <x v="5"/>
    <n v="168"/>
    <n v="142116"/>
    <s v="CHANNEL A"/>
    <x v="0"/>
    <n v="168"/>
    <n v="513.75"/>
    <n v="513.75"/>
    <x v="2"/>
    <n v="345.75"/>
    <n v="345.75"/>
    <n v="67.299270072992698"/>
  </r>
  <r>
    <s v="PRODUCTAI"/>
    <x v="4"/>
    <n v="1"/>
    <n v="142116"/>
    <s v="CHANNEL A"/>
    <x v="0"/>
    <n v="1"/>
    <n v="87.3"/>
    <n v="87.3"/>
    <x v="2"/>
    <n v="86.3"/>
    <n v="86.3"/>
    <n v="98.854524627720508"/>
  </r>
  <r>
    <s v="PRODUCTLD"/>
    <x v="22"/>
    <n v="25"/>
    <n v="142117"/>
    <s v="CHANNEL A"/>
    <x v="0"/>
    <n v="25"/>
    <n v="84.6"/>
    <n v="84.6"/>
    <x v="2"/>
    <n v="59.599999999999994"/>
    <n v="59.599999999999994"/>
    <n v="70.449172576832154"/>
  </r>
  <r>
    <s v="PRODUCTLD"/>
    <x v="22"/>
    <n v="25"/>
    <n v="142117"/>
    <s v="CHANNEL A"/>
    <x v="0"/>
    <n v="25"/>
    <n v="47"/>
    <n v="47"/>
    <x v="2"/>
    <n v="22"/>
    <n v="22"/>
    <n v="46.808510638297875"/>
  </r>
  <r>
    <s v="PRODUCTM"/>
    <x v="22"/>
    <n v="34.5"/>
    <n v="142117"/>
    <s v="CHANNEL A"/>
    <x v="0"/>
    <n v="34.5"/>
    <n v="118.8"/>
    <n v="118.8"/>
    <x v="2"/>
    <n v="84.3"/>
    <n v="84.3"/>
    <n v="70.959595959595958"/>
  </r>
  <r>
    <s v="PRODUCTMC"/>
    <x v="22"/>
    <n v="52.5"/>
    <n v="142117"/>
    <s v="CHANNEL A"/>
    <x v="0"/>
    <n v="52.5"/>
    <n v="174.6"/>
    <n v="174.6"/>
    <x v="2"/>
    <n v="122.1"/>
    <n v="122.1"/>
    <n v="69.93127147766323"/>
  </r>
  <r>
    <s v="PRODUCTHC"/>
    <x v="4"/>
    <n v="35"/>
    <n v="142117"/>
    <s v="CHANNEL A"/>
    <x v="0"/>
    <n v="35"/>
    <n v="118.8"/>
    <n v="118.8"/>
    <x v="2"/>
    <n v="83.8"/>
    <n v="83.8"/>
    <n v="70.53872053872054"/>
  </r>
  <r>
    <s v="PRODUCTMD"/>
    <x v="22"/>
    <n v="119.5"/>
    <n v="142117"/>
    <s v="CHANNEL A"/>
    <x v="2"/>
    <n v="239"/>
    <n v="319.5"/>
    <n v="639"/>
    <x v="2"/>
    <n v="200"/>
    <n v="400"/>
    <n v="62.597809076682317"/>
  </r>
  <r>
    <s v="PRODUCTBL"/>
    <x v="0"/>
    <n v="292"/>
    <n v="142118"/>
    <s v="CHANNEL E"/>
    <x v="0"/>
    <n v="292"/>
    <n v="1058.25"/>
    <n v="1058.25"/>
    <x v="3"/>
    <n v="766.25"/>
    <n v="766.25"/>
    <n v="72.407276163477434"/>
  </r>
  <r>
    <s v="PRODUCTGS"/>
    <x v="26"/>
    <n v="140"/>
    <n v="142118"/>
    <s v="CHANNEL E"/>
    <x v="0"/>
    <n v="140"/>
    <n v="582.25"/>
    <n v="582.25"/>
    <x v="3"/>
    <n v="442.25"/>
    <n v="442.25"/>
    <n v="75.955345641906405"/>
  </r>
  <r>
    <s v="PRODUCTD"/>
    <x v="17"/>
    <n v="54"/>
    <n v="142119"/>
    <s v="CHANNEL F"/>
    <x v="2"/>
    <n v="108"/>
    <n v="220.5"/>
    <n v="441"/>
    <x v="4"/>
    <n v="166.5"/>
    <n v="333"/>
    <n v="75.510204081632651"/>
  </r>
  <r>
    <s v="PRODUCTD"/>
    <x v="17"/>
    <n v="54"/>
    <n v="142119"/>
    <s v="CHANNEL F"/>
    <x v="2"/>
    <n v="108"/>
    <n v="220.5"/>
    <n v="441"/>
    <x v="4"/>
    <n v="166.5"/>
    <n v="333"/>
    <n v="75.510204081632651"/>
  </r>
  <r>
    <s v="PRODUCTAL"/>
    <x v="4"/>
    <n v="50"/>
    <n v="142119"/>
    <s v="CHANNEL F"/>
    <x v="0"/>
    <n v="50"/>
    <n v="120"/>
    <n v="120"/>
    <x v="4"/>
    <n v="70"/>
    <n v="70"/>
    <n v="58.333333333333336"/>
  </r>
  <r>
    <s v="PRODUCTAHC"/>
    <x v="17"/>
    <n v="50"/>
    <n v="142120"/>
    <s v="CHANNEL W"/>
    <x v="0"/>
    <n v="50"/>
    <n v="202.5"/>
    <n v="202.5"/>
    <x v="0"/>
    <n v="152.5"/>
    <n v="152.5"/>
    <n v="75.308641975308646"/>
  </r>
  <r>
    <s v="PRODUCTDZC"/>
    <x v="20"/>
    <n v="155"/>
    <n v="142121"/>
    <s v="CHANNEL W"/>
    <x v="0"/>
    <n v="155"/>
    <n v="544.5"/>
    <n v="544.5"/>
    <x v="0"/>
    <n v="389.5"/>
    <n v="389.5"/>
    <n v="71.533516988062445"/>
  </r>
  <r>
    <s v="PRODUCTNC"/>
    <x v="22"/>
    <n v="26.5"/>
    <n v="142122"/>
    <s v="CHANNEL F"/>
    <x v="0"/>
    <n v="26.5"/>
    <n v="67.5"/>
    <n v="67.5"/>
    <x v="4"/>
    <n v="41"/>
    <n v="41"/>
    <n v="60.74074074074074"/>
  </r>
  <r>
    <s v="PRODUCTND"/>
    <x v="4"/>
    <n v="14"/>
    <n v="142122"/>
    <s v="CHANNEL F"/>
    <x v="0"/>
    <n v="14"/>
    <n v="31.5"/>
    <n v="31.5"/>
    <x v="4"/>
    <n v="17.5"/>
    <n v="17.5"/>
    <n v="55.555555555555557"/>
  </r>
  <r>
    <s v="PRODUCTN"/>
    <x v="22"/>
    <n v="40"/>
    <n v="142122"/>
    <s v="CHANNEL F"/>
    <x v="0"/>
    <n v="40"/>
    <n v="90"/>
    <n v="90"/>
    <x v="2"/>
    <n v="50"/>
    <n v="50"/>
    <n v="55.555555555555557"/>
  </r>
  <r>
    <s v="PRODUCTBID"/>
    <x v="22"/>
    <n v="31.75"/>
    <n v="142122"/>
    <s v="CHANNEL F"/>
    <x v="0"/>
    <n v="31.75"/>
    <n v="85.5"/>
    <n v="85.5"/>
    <x v="2"/>
    <n v="53.75"/>
    <n v="53.75"/>
    <n v="62.865497076023388"/>
  </r>
  <r>
    <s v="PRODUCTAHC"/>
    <x v="17"/>
    <n v="50"/>
    <n v="142123"/>
    <s v="CHANNEL W"/>
    <x v="5"/>
    <n v="250"/>
    <n v="202.5"/>
    <n v="1012.5"/>
    <x v="0"/>
    <n v="152.5"/>
    <n v="762.5"/>
    <n v="75.308641975308646"/>
  </r>
  <r>
    <s v="PRODUCTAPC"/>
    <x v="17"/>
    <n v="64.5"/>
    <n v="142124"/>
    <s v="CHANNEL W"/>
    <x v="0"/>
    <n v="64.5"/>
    <n v="256.5"/>
    <n v="256.5"/>
    <x v="0"/>
    <n v="192"/>
    <n v="192"/>
    <n v="74.853801169590639"/>
  </r>
  <r>
    <s v="PRODUCTD"/>
    <x v="17"/>
    <n v="54"/>
    <n v="142125"/>
    <s v="CHANNEL A"/>
    <x v="2"/>
    <n v="108"/>
    <n v="220.5"/>
    <n v="441"/>
    <x v="1"/>
    <n v="166.5"/>
    <n v="333"/>
    <n v="75.510204081632651"/>
  </r>
  <r>
    <s v="PRODUCTAHC"/>
    <x v="17"/>
    <n v="50"/>
    <n v="142126"/>
    <s v="CHANNEL A"/>
    <x v="2"/>
    <n v="100"/>
    <n v="169"/>
    <n v="338"/>
    <x v="1"/>
    <n v="119"/>
    <n v="238"/>
    <n v="70.414201183431956"/>
  </r>
  <r>
    <s v="PRODUCTAGD"/>
    <x v="11"/>
    <n v="35"/>
    <n v="142127"/>
    <s v="CHANNEL A"/>
    <x v="4"/>
    <n v="210"/>
    <n v="140"/>
    <n v="840"/>
    <x v="5"/>
    <n v="105"/>
    <n v="630"/>
    <n v="75"/>
  </r>
  <r>
    <s v="PRODUCTEW"/>
    <x v="2"/>
    <n v="395"/>
    <n v="142127"/>
    <s v="CHANNEL A"/>
    <x v="0"/>
    <n v="395"/>
    <n v="1420"/>
    <n v="1420"/>
    <x v="5"/>
    <n v="1025"/>
    <n v="1025"/>
    <n v="72.183098591549296"/>
  </r>
  <r>
    <s v="PRODUCTDP"/>
    <x v="17"/>
    <n v="47"/>
    <n v="142128"/>
    <s v="CHANNEL W"/>
    <x v="3"/>
    <n v="141"/>
    <n v="193.5"/>
    <n v="580.5"/>
    <x v="0"/>
    <n v="146.5"/>
    <n v="439.5"/>
    <n v="75.710594315245487"/>
  </r>
  <r>
    <s v="PRODUCTDP"/>
    <x v="17"/>
    <n v="47"/>
    <n v="142128"/>
    <s v="CHANNEL W"/>
    <x v="3"/>
    <n v="141"/>
    <n v="193.5"/>
    <n v="580.5"/>
    <x v="0"/>
    <n v="146.5"/>
    <n v="439.5"/>
    <n v="75.710594315245487"/>
  </r>
  <r>
    <s v="PRODUCTATC"/>
    <x v="17"/>
    <n v="56"/>
    <n v="142129"/>
    <s v="CHANNEL A"/>
    <x v="0"/>
    <n v="56"/>
    <n v="229.5"/>
    <n v="229.5"/>
    <x v="1"/>
    <n v="173.5"/>
    <n v="173.5"/>
    <n v="75.599128540305017"/>
  </r>
  <r>
    <s v="PRODUCTAB"/>
    <x v="5"/>
    <n v="99"/>
    <n v="142129"/>
    <s v="CHANNEL A"/>
    <x v="0"/>
    <n v="99"/>
    <n v="400.5"/>
    <n v="400.5"/>
    <x v="1"/>
    <n v="301.5"/>
    <n v="301.5"/>
    <n v="75.280898876404493"/>
  </r>
  <r>
    <s v="PRODUCTDI"/>
    <x v="11"/>
    <n v="18.5"/>
    <n v="142130"/>
    <s v="CHANNEL A"/>
    <x v="8"/>
    <n v="185"/>
    <n v="94.5"/>
    <n v="945"/>
    <x v="1"/>
    <n v="76"/>
    <n v="760"/>
    <n v="80.423280423280417"/>
  </r>
  <r>
    <s v="PRODUCTH"/>
    <x v="20"/>
    <n v="196"/>
    <n v="142130"/>
    <s v="CHANNEL A"/>
    <x v="0"/>
    <n v="196"/>
    <n v="472.5"/>
    <n v="472.5"/>
    <x v="1"/>
    <n v="276.5"/>
    <n v="276.5"/>
    <n v="58.518518518518512"/>
  </r>
  <r>
    <s v="PRODUCTASC"/>
    <x v="17"/>
    <n v="57"/>
    <n v="142131"/>
    <s v="CHANNEL W"/>
    <x v="1"/>
    <n v="228"/>
    <n v="229.5"/>
    <n v="918"/>
    <x v="0"/>
    <n v="172.5"/>
    <n v="690"/>
    <n v="75.16339869281046"/>
  </r>
  <r>
    <s v="PRODUCTO"/>
    <x v="19"/>
    <n v="298"/>
    <n v="142132"/>
    <s v="CHANNEL W"/>
    <x v="0"/>
    <n v="298"/>
    <n v="686.7"/>
    <n v="686.7"/>
    <x v="0"/>
    <n v="388.70000000000005"/>
    <n v="388.70000000000005"/>
    <n v="56.604048347167613"/>
  </r>
  <r>
    <s v="PRODUCTAHC"/>
    <x v="17"/>
    <n v="50"/>
    <n v="142132"/>
    <s v="CHANNEL W"/>
    <x v="2"/>
    <n v="100"/>
    <n v="180"/>
    <n v="360"/>
    <x v="0"/>
    <n v="130"/>
    <n v="260"/>
    <n v="72.222222222222214"/>
  </r>
  <r>
    <s v="PRODUCTBDC"/>
    <x v="5"/>
    <n v="121"/>
    <n v="142133"/>
    <s v="CHANNEL Z"/>
    <x v="0"/>
    <n v="121"/>
    <n v="585"/>
    <n v="585"/>
    <x v="8"/>
    <n v="464"/>
    <n v="464"/>
    <n v="79.316239316239319"/>
  </r>
  <r>
    <s v="PRODUCTAI"/>
    <x v="4"/>
    <n v="1"/>
    <n v="142134"/>
    <s v="CHANNEL A"/>
    <x v="0"/>
    <n v="1"/>
    <n v="232.5"/>
    <n v="232.5"/>
    <x v="2"/>
    <n v="231.5"/>
    <n v="231.5"/>
    <n v="99.569892473118287"/>
  </r>
  <r>
    <s v="PRODUCTOC"/>
    <x v="22"/>
    <n v="18.55"/>
    <n v="142135"/>
    <s v="CHANNEL A"/>
    <x v="0"/>
    <n v="18.55"/>
    <n v="49.5"/>
    <n v="49.5"/>
    <x v="2"/>
    <n v="30.95"/>
    <n v="30.95"/>
    <n v="62.525252525252526"/>
  </r>
  <r>
    <s v="PRODUCTASC"/>
    <x v="17"/>
    <n v="57"/>
    <n v="142136"/>
    <s v="CHANNEL F"/>
    <x v="3"/>
    <n v="171"/>
    <n v="229.5"/>
    <n v="688.5"/>
    <x v="4"/>
    <n v="172.5"/>
    <n v="517.5"/>
    <n v="75.16339869281046"/>
  </r>
  <r>
    <s v="PRODUCTACC"/>
    <x v="8"/>
    <n v="70"/>
    <n v="142137"/>
    <s v="CHANNEL A"/>
    <x v="0"/>
    <n v="70"/>
    <n v="319.5"/>
    <n v="319.5"/>
    <x v="2"/>
    <n v="249.5"/>
    <n v="249.5"/>
    <n v="78.090766823161189"/>
  </r>
  <r>
    <s v="PRODUCTAM"/>
    <x v="17"/>
    <n v="47"/>
    <n v="142138"/>
    <s v="CHANNEL A"/>
    <x v="1"/>
    <n v="188"/>
    <n v="172"/>
    <n v="688"/>
    <x v="5"/>
    <n v="125"/>
    <n v="500"/>
    <n v="72.674418604651152"/>
  </r>
  <r>
    <s v="PRODUCTESC"/>
    <x v="13"/>
    <n v="86"/>
    <n v="142138"/>
    <s v="CHANNEL A"/>
    <x v="0"/>
    <n v="86"/>
    <n v="308"/>
    <n v="308"/>
    <x v="5"/>
    <n v="222"/>
    <n v="222"/>
    <n v="72.077922077922068"/>
  </r>
  <r>
    <s v="PRODUCTABD"/>
    <x v="6"/>
    <n v="121"/>
    <n v="142138"/>
    <s v="CHANNEL A"/>
    <x v="0"/>
    <n v="121"/>
    <n v="484"/>
    <n v="484"/>
    <x v="5"/>
    <n v="363"/>
    <n v="363"/>
    <n v="75"/>
  </r>
  <r>
    <s v="PRODUCTBH"/>
    <x v="2"/>
    <n v="332"/>
    <n v="142138"/>
    <s v="CHANNEL A"/>
    <x v="0"/>
    <n v="332"/>
    <n v="1276"/>
    <n v="1276"/>
    <x v="5"/>
    <n v="944"/>
    <n v="944"/>
    <n v="73.98119122257053"/>
  </r>
  <r>
    <s v="PRODUCTPC"/>
    <x v="4"/>
    <n v="99"/>
    <n v="142138"/>
    <s v="CHANNEL A"/>
    <x v="4"/>
    <n v="594"/>
    <n v="237.6"/>
    <n v="1425.6"/>
    <x v="5"/>
    <n v="138.6"/>
    <n v="831.59999999999991"/>
    <n v="58.333333333333329"/>
  </r>
  <r>
    <s v="PRODUCTCQC"/>
    <x v="23"/>
    <n v="82"/>
    <n v="142139"/>
    <s v="CHANNEL Z"/>
    <x v="2"/>
    <n v="164"/>
    <n v="373.5"/>
    <n v="747"/>
    <x v="8"/>
    <n v="291.5"/>
    <n v="583"/>
    <n v="78.045515394912996"/>
  </r>
  <r>
    <s v="PRODUCTDHC"/>
    <x v="17"/>
    <n v="70"/>
    <n v="142140"/>
    <s v="CHANNEL W"/>
    <x v="3"/>
    <n v="210"/>
    <n v="283.5"/>
    <n v="850.5"/>
    <x v="0"/>
    <n v="213.5"/>
    <n v="640.5"/>
    <n v="75.308641975308646"/>
  </r>
  <r>
    <s v="PRODUCTDO"/>
    <x v="15"/>
    <n v="192"/>
    <n v="142141"/>
    <s v="CHANNEL F"/>
    <x v="0"/>
    <n v="192"/>
    <n v="778.5"/>
    <n v="778.5"/>
    <x v="1"/>
    <n v="586.5"/>
    <n v="586.5"/>
    <n v="75.337186897880542"/>
  </r>
  <r>
    <s v="PRODUCTESC"/>
    <x v="13"/>
    <n v="86"/>
    <n v="142141"/>
    <s v="CHANNEL F"/>
    <x v="0"/>
    <n v="86"/>
    <n v="346.5"/>
    <n v="346.5"/>
    <x v="1"/>
    <n v="260.5"/>
    <n v="260.5"/>
    <n v="75.180375180375179"/>
  </r>
  <r>
    <s v="PRODUCTBN"/>
    <x v="0"/>
    <n v="267"/>
    <n v="142142"/>
    <s v="CHANNEL W"/>
    <x v="0"/>
    <n v="267"/>
    <n v="1273.5"/>
    <n v="1273.5"/>
    <x v="3"/>
    <n v="1006.5"/>
    <n v="1006.5"/>
    <n v="79.034157832744398"/>
  </r>
  <r>
    <s v="PRODUCTAHC"/>
    <x v="17"/>
    <n v="50"/>
    <n v="142143"/>
    <s v="CHANNEL W"/>
    <x v="0"/>
    <n v="50"/>
    <n v="202.5"/>
    <n v="202.5"/>
    <x v="0"/>
    <n v="152.5"/>
    <n v="152.5"/>
    <n v="75.308641975308646"/>
  </r>
  <r>
    <s v="PRODUCTBHC"/>
    <x v="18"/>
    <n v="439"/>
    <n v="142144"/>
    <s v="CHANNEL W"/>
    <x v="0"/>
    <n v="439"/>
    <n v="1381.5"/>
    <n v="1381.5"/>
    <x v="0"/>
    <n v="942.5"/>
    <n v="942.5"/>
    <n v="68.222946073108943"/>
  </r>
  <r>
    <s v="PRODUCTGU"/>
    <x v="23"/>
    <n v="125"/>
    <n v="142145"/>
    <s v="CHANNEL Z"/>
    <x v="0"/>
    <n v="125"/>
    <n v="562.5"/>
    <n v="562.5"/>
    <x v="6"/>
    <n v="437.5"/>
    <n v="437.5"/>
    <n v="77.777777777777786"/>
  </r>
  <r>
    <s v="PRODUCTEU"/>
    <x v="1"/>
    <n v="63"/>
    <n v="142146"/>
    <s v="CHANNEL W"/>
    <x v="0"/>
    <n v="63"/>
    <n v="285"/>
    <n v="285"/>
    <x v="0"/>
    <n v="222"/>
    <n v="222"/>
    <n v="77.89473684210526"/>
  </r>
  <r>
    <s v="PRODUCTOD"/>
    <x v="25"/>
    <n v="319"/>
    <n v="142147"/>
    <s v="CHANNEL W"/>
    <x v="0"/>
    <n v="319"/>
    <n v="636.70000000000005"/>
    <n v="636.70000000000005"/>
    <x v="0"/>
    <n v="317.70000000000005"/>
    <n v="317.70000000000005"/>
    <n v="49.897911104130678"/>
  </r>
  <r>
    <s v="PRODUCTP"/>
    <x v="2"/>
    <n v="219"/>
    <n v="142148"/>
    <s v="CHANNEL A"/>
    <x v="0"/>
    <n v="219"/>
    <n v="689.5"/>
    <n v="689.5"/>
    <x v="5"/>
    <n v="470.5"/>
    <n v="470.5"/>
    <n v="68.23785351704133"/>
  </r>
  <r>
    <s v="PRODUCTAHC"/>
    <x v="17"/>
    <n v="50"/>
    <n v="142149"/>
    <s v="CHANNEL W"/>
    <x v="0"/>
    <n v="50"/>
    <n v="202.5"/>
    <n v="202.5"/>
    <x v="0"/>
    <n v="152.5"/>
    <n v="152.5"/>
    <n v="75.308641975308646"/>
  </r>
  <r>
    <s v="PRODUCTAHC"/>
    <x v="17"/>
    <n v="50"/>
    <n v="142149"/>
    <s v="CHANNEL W"/>
    <x v="0"/>
    <n v="50"/>
    <n v="202.5"/>
    <n v="202.5"/>
    <x v="0"/>
    <n v="152.5"/>
    <n v="152.5"/>
    <n v="75.308641975308646"/>
  </r>
  <r>
    <s v="PRODUCTAHC"/>
    <x v="17"/>
    <n v="50"/>
    <n v="142149"/>
    <s v="CHANNEL W"/>
    <x v="0"/>
    <n v="50"/>
    <n v="202.5"/>
    <n v="202.5"/>
    <x v="0"/>
    <n v="152.5"/>
    <n v="152.5"/>
    <n v="75.308641975308646"/>
  </r>
  <r>
    <s v="PRODUCTAHC"/>
    <x v="17"/>
    <n v="50"/>
    <n v="142149"/>
    <s v="CHANNEL W"/>
    <x v="0"/>
    <n v="50"/>
    <n v="202.5"/>
    <n v="202.5"/>
    <x v="0"/>
    <n v="152.5"/>
    <n v="152.5"/>
    <n v="75.308641975308646"/>
  </r>
  <r>
    <s v="PRODUCTAHC"/>
    <x v="17"/>
    <n v="50"/>
    <n v="142149"/>
    <s v="CHANNEL W"/>
    <x v="0"/>
    <n v="50"/>
    <n v="202.5"/>
    <n v="202.5"/>
    <x v="0"/>
    <n v="152.5"/>
    <n v="152.5"/>
    <n v="75.308641975308646"/>
  </r>
  <r>
    <s v="PRODUCTDVC"/>
    <x v="2"/>
    <n v="213"/>
    <n v="142150"/>
    <s v="CHANNEL W"/>
    <x v="0"/>
    <n v="213"/>
    <n v="859.5"/>
    <n v="859.5"/>
    <x v="0"/>
    <n v="646.5"/>
    <n v="646.5"/>
    <n v="75.218150087260042"/>
  </r>
  <r>
    <s v="PRODUCTDEC"/>
    <x v="11"/>
    <n v="44"/>
    <n v="142151"/>
    <s v="CHANNEL W"/>
    <x v="2"/>
    <n v="88"/>
    <n v="202.5"/>
    <n v="405"/>
    <x v="0"/>
    <n v="158.5"/>
    <n v="317"/>
    <n v="78.271604938271594"/>
  </r>
  <r>
    <s v="PRODUCTAW"/>
    <x v="3"/>
    <n v="50"/>
    <n v="142152"/>
    <s v="CHANNEL A"/>
    <x v="0"/>
    <n v="50"/>
    <n v="204"/>
    <n v="204"/>
    <x v="1"/>
    <n v="154"/>
    <n v="154"/>
    <n v="75.490196078431367"/>
  </r>
  <r>
    <s v="PRODUCTBLC"/>
    <x v="15"/>
    <n v="235"/>
    <n v="142153"/>
    <s v="CHANNEL W"/>
    <x v="0"/>
    <n v="235"/>
    <n v="1055"/>
    <n v="1055"/>
    <x v="0"/>
    <n v="820"/>
    <n v="820"/>
    <n v="77.725118483412331"/>
  </r>
  <r>
    <s v="PRODUCTAHC"/>
    <x v="17"/>
    <n v="50"/>
    <n v="142154"/>
    <s v="CHANNEL W"/>
    <x v="1"/>
    <n v="200"/>
    <n v="202.5"/>
    <n v="810"/>
    <x v="0"/>
    <n v="152.5"/>
    <n v="610"/>
    <n v="75.308641975308646"/>
  </r>
  <r>
    <s v="PRODUCTDO"/>
    <x v="15"/>
    <n v="192"/>
    <n v="142155"/>
    <s v="CHANNEL W"/>
    <x v="0"/>
    <n v="192"/>
    <n v="778.5"/>
    <n v="778.5"/>
    <x v="0"/>
    <n v="586.5"/>
    <n v="586.5"/>
    <n v="75.337186897880542"/>
  </r>
  <r>
    <s v="PRODUCTDO"/>
    <x v="15"/>
    <n v="192"/>
    <n v="142156"/>
    <s v="CHANNEL W"/>
    <x v="0"/>
    <n v="192"/>
    <n v="778.5"/>
    <n v="778.5"/>
    <x v="0"/>
    <n v="586.5"/>
    <n v="586.5"/>
    <n v="75.337186897880542"/>
  </r>
  <r>
    <s v="PRODUCTAHC"/>
    <x v="17"/>
    <n v="50"/>
    <n v="142157"/>
    <s v="CHANNEL W"/>
    <x v="1"/>
    <n v="200"/>
    <n v="202.5"/>
    <n v="810"/>
    <x v="0"/>
    <n v="152.5"/>
    <n v="610"/>
    <n v="75.308641975308646"/>
  </r>
  <r>
    <s v="PRODUCTCDC"/>
    <x v="26"/>
    <n v="218"/>
    <n v="142158"/>
    <s v="CHANNEL A"/>
    <x v="0"/>
    <n v="218"/>
    <n v="689.5"/>
    <n v="689.5"/>
    <x v="2"/>
    <n v="471.5"/>
    <n v="471.5"/>
    <n v="68.382886149383609"/>
  </r>
  <r>
    <s v="PRODUCTPD"/>
    <x v="30"/>
    <n v="260"/>
    <n v="142159"/>
    <s v="CHANNEL W"/>
    <x v="0"/>
    <n v="260"/>
    <n v="940"/>
    <n v="940"/>
    <x v="0"/>
    <n v="680"/>
    <n v="680"/>
    <n v="72.340425531914903"/>
  </r>
  <r>
    <s v="PRODUCTAX"/>
    <x v="21"/>
    <n v="434"/>
    <n v="142160"/>
    <s v="CHANNEL W"/>
    <x v="0"/>
    <n v="434"/>
    <n v="1782"/>
    <n v="1782"/>
    <x v="0"/>
    <n v="1348"/>
    <n v="1348"/>
    <n v="75.645342312008978"/>
  </r>
  <r>
    <s v="PRODUCTAAC"/>
    <x v="3"/>
    <n v="114"/>
    <n v="142161"/>
    <s v="CHANNEL E"/>
    <x v="0"/>
    <n v="114"/>
    <n v="392"/>
    <n v="392"/>
    <x v="0"/>
    <n v="278"/>
    <n v="278"/>
    <n v="70.918367346938766"/>
  </r>
  <r>
    <s v="PRODUCTAHC"/>
    <x v="17"/>
    <n v="50"/>
    <n v="142162"/>
    <s v="CHANNEL W"/>
    <x v="2"/>
    <n v="100"/>
    <n v="202.5"/>
    <n v="405"/>
    <x v="0"/>
    <n v="152.5"/>
    <n v="305"/>
    <n v="75.308641975308646"/>
  </r>
  <r>
    <s v="PRODUCTAYD"/>
    <x v="13"/>
    <n v="130"/>
    <n v="142163"/>
    <s v="CHANNEL A"/>
    <x v="0"/>
    <n v="130"/>
    <n v="526.5"/>
    <n v="526.5"/>
    <x v="5"/>
    <n v="396.5"/>
    <n v="396.5"/>
    <n v="75.308641975308646"/>
  </r>
  <r>
    <s v="PRODUCTBO"/>
    <x v="1"/>
    <n v="65"/>
    <n v="142163"/>
    <s v="CHANNEL A"/>
    <x v="2"/>
    <n v="130"/>
    <n v="265.5"/>
    <n v="531"/>
    <x v="5"/>
    <n v="200.5"/>
    <n v="401"/>
    <n v="75.517890772128055"/>
  </r>
  <r>
    <s v="PRODUCTFTC"/>
    <x v="30"/>
    <n v="700"/>
    <n v="142163"/>
    <s v="CHANNEL A"/>
    <x v="0"/>
    <n v="700"/>
    <n v="1732.5"/>
    <n v="1732.5"/>
    <x v="5"/>
    <n v="1032.5"/>
    <n v="1032.5"/>
    <n v="59.595959595959592"/>
  </r>
  <r>
    <s v="PRODUCTDRC"/>
    <x v="11"/>
    <n v="46.5"/>
    <n v="142163"/>
    <s v="CHANNEL A"/>
    <x v="2"/>
    <n v="93"/>
    <n v="143.5"/>
    <n v="287"/>
    <x v="5"/>
    <n v="97"/>
    <n v="194"/>
    <n v="67.595818815331015"/>
  </r>
  <r>
    <s v="PRODUCTDRC"/>
    <x v="11"/>
    <n v="46.5"/>
    <n v="142164"/>
    <s v="CHANNEL A"/>
    <x v="0"/>
    <n v="46.5"/>
    <n v="205"/>
    <n v="205"/>
    <x v="2"/>
    <n v="158.5"/>
    <n v="158.5"/>
    <n v="77.317073170731703"/>
  </r>
  <r>
    <s v="PRODUCTCQ"/>
    <x v="5"/>
    <n v="153"/>
    <n v="142165"/>
    <s v="CHANNEL F"/>
    <x v="0"/>
    <n v="153"/>
    <n v="616.5"/>
    <n v="616.5"/>
    <x v="1"/>
    <n v="463.5"/>
    <n v="463.5"/>
    <n v="75.18248175182481"/>
  </r>
  <r>
    <s v="PRODUCTCC"/>
    <x v="10"/>
    <n v="259"/>
    <n v="142165"/>
    <s v="CHANNEL F"/>
    <x v="0"/>
    <n v="259"/>
    <n v="1057.5"/>
    <n v="1057.5"/>
    <x v="1"/>
    <n v="798.5"/>
    <n v="798.5"/>
    <n v="75.508274231678485"/>
  </r>
  <r>
    <s v="PRODUCTQ"/>
    <x v="19"/>
    <n v="109"/>
    <n v="142166"/>
    <s v="CHANNEL W"/>
    <x v="0"/>
    <n v="109"/>
    <n v="218.02"/>
    <n v="218.02"/>
    <x v="0"/>
    <n v="109.02000000000001"/>
    <n v="109.02000000000001"/>
    <n v="50.004586735161915"/>
  </r>
  <r>
    <s v="PRODUCTEXC"/>
    <x v="0"/>
    <n v="312"/>
    <n v="142167"/>
    <s v="CHANNEL W"/>
    <x v="0"/>
    <n v="312"/>
    <n v="1444.5"/>
    <n v="1444.5"/>
    <x v="0"/>
    <n v="1132.5"/>
    <n v="1132.5"/>
    <n v="78.400830737279335"/>
  </r>
  <r>
    <s v="PRODUCTQC"/>
    <x v="9"/>
    <n v="540"/>
    <n v="142168"/>
    <s v="CHANNEL E"/>
    <x v="0"/>
    <n v="540"/>
    <n v="1130.5"/>
    <n v="1130.5"/>
    <x v="0"/>
    <n v="590.5"/>
    <n v="590.5"/>
    <n v="52.233524988942946"/>
  </r>
  <r>
    <s v="PRODUCTSD"/>
    <x v="4"/>
    <n v="305"/>
    <n v="142168"/>
    <s v="CHANNEL E"/>
    <x v="2"/>
    <n v="610"/>
    <n v="715.63"/>
    <n v="1431.26"/>
    <x v="0"/>
    <n v="410.63"/>
    <n v="821.26"/>
    <n v="57.380210443944499"/>
  </r>
  <r>
    <s v="PRODUCTBWC"/>
    <x v="11"/>
    <n v="49"/>
    <n v="142169"/>
    <s v="CHANNEL A"/>
    <x v="1"/>
    <n v="196"/>
    <n v="180"/>
    <n v="720"/>
    <x v="5"/>
    <n v="131"/>
    <n v="524"/>
    <n v="72.777777777777771"/>
  </r>
  <r>
    <s v="PRODUCTAUC"/>
    <x v="2"/>
    <n v="245"/>
    <n v="142169"/>
    <s v="CHANNEL A"/>
    <x v="0"/>
    <n v="245"/>
    <n v="964"/>
    <n v="964"/>
    <x v="5"/>
    <n v="719"/>
    <n v="719"/>
    <n v="74.585062240663902"/>
  </r>
  <r>
    <s v="PRODUCTAWD"/>
    <x v="18"/>
    <n v="386"/>
    <n v="142169"/>
    <s v="CHANNEL A"/>
    <x v="0"/>
    <n v="386"/>
    <n v="1168"/>
    <n v="1168"/>
    <x v="5"/>
    <n v="782"/>
    <n v="782"/>
    <n v="66.952054794520549"/>
  </r>
  <r>
    <s v="PRODUCTCC"/>
    <x v="10"/>
    <n v="259"/>
    <n v="142169"/>
    <s v="CHANNEL A"/>
    <x v="0"/>
    <n v="259"/>
    <n v="940"/>
    <n v="940"/>
    <x v="5"/>
    <n v="681"/>
    <n v="681"/>
    <n v="72.446808510638292"/>
  </r>
  <r>
    <s v="PRODUCTQD"/>
    <x v="18"/>
    <n v="555"/>
    <n v="142169"/>
    <s v="CHANNEL A"/>
    <x v="0"/>
    <n v="555"/>
    <n v="1108"/>
    <n v="1108"/>
    <x v="5"/>
    <n v="553"/>
    <n v="553"/>
    <n v="49.909747292418771"/>
  </r>
  <r>
    <s v="PRODUCTDT"/>
    <x v="5"/>
    <n v="120"/>
    <n v="142169"/>
    <s v="CHANNEL A"/>
    <x v="0"/>
    <n v="120"/>
    <n v="484"/>
    <n v="484"/>
    <x v="5"/>
    <n v="364"/>
    <n v="364"/>
    <n v="75.206611570247944"/>
  </r>
  <r>
    <s v="PRODUCTAYD"/>
    <x v="13"/>
    <n v="130"/>
    <n v="142169"/>
    <s v="CHANNEL A"/>
    <x v="0"/>
    <n v="130"/>
    <n v="468"/>
    <n v="468"/>
    <x v="5"/>
    <n v="338"/>
    <n v="338"/>
    <n v="72.222222222222214"/>
  </r>
  <r>
    <s v="PRODUCTAG"/>
    <x v="15"/>
    <n v="206"/>
    <n v="142169"/>
    <s v="CHANNEL A"/>
    <x v="0"/>
    <n v="206"/>
    <n v="708"/>
    <n v="708"/>
    <x v="5"/>
    <n v="502"/>
    <n v="502"/>
    <n v="70.903954802259889"/>
  </r>
  <r>
    <s v="PRODUCTAR"/>
    <x v="3"/>
    <n v="69"/>
    <n v="142169"/>
    <s v="CHANNEL A"/>
    <x v="0"/>
    <n v="69"/>
    <n v="110.41"/>
    <n v="110.41"/>
    <x v="5"/>
    <n v="41.41"/>
    <n v="41.41"/>
    <n v="37.505660719137758"/>
  </r>
  <r>
    <s v="PRODUCTCD"/>
    <x v="0"/>
    <n v="873"/>
    <n v="142170"/>
    <s v="CHANNEL E"/>
    <x v="0"/>
    <n v="873"/>
    <n v="0"/>
    <n v="0"/>
    <x v="3"/>
    <n v="-873"/>
    <n v="-873"/>
    <e v="#DIV/0!"/>
  </r>
  <r>
    <s v="PRODUCTBN"/>
    <x v="0"/>
    <n v="267"/>
    <n v="142171"/>
    <s v="CHANNEL W"/>
    <x v="0"/>
    <n v="267"/>
    <n v="1273.5"/>
    <n v="1273.5"/>
    <x v="0"/>
    <n v="1006.5"/>
    <n v="1006.5"/>
    <n v="79.034157832744398"/>
  </r>
  <r>
    <s v="PRODUCTCNC"/>
    <x v="20"/>
    <n v="181"/>
    <n v="142171"/>
    <s v="CHANNEL W"/>
    <x v="0"/>
    <n v="181"/>
    <n v="417.9"/>
    <n v="417.9"/>
    <x v="0"/>
    <n v="236.89999999999998"/>
    <n v="236.89999999999998"/>
    <n v="56.688202919358702"/>
  </r>
  <r>
    <s v="PRODUCTCC"/>
    <x v="10"/>
    <n v="259"/>
    <n v="142172"/>
    <s v="CHANNEL A"/>
    <x v="0"/>
    <n v="259"/>
    <n v="1057.5"/>
    <n v="1057.5"/>
    <x v="5"/>
    <n v="798.5"/>
    <n v="798.5"/>
    <n v="75.508274231678485"/>
  </r>
  <r>
    <s v="PRODUCTAYC"/>
    <x v="10"/>
    <n v="208"/>
    <n v="142172"/>
    <s v="CHANNEL A"/>
    <x v="0"/>
    <n v="208"/>
    <n v="841.5"/>
    <n v="841.5"/>
    <x v="5"/>
    <n v="633.5"/>
    <n v="633.5"/>
    <n v="75.282234105763507"/>
  </r>
  <r>
    <s v="PRODUCTR"/>
    <x v="10"/>
    <n v="153"/>
    <n v="142172"/>
    <s v="CHANNEL A"/>
    <x v="0"/>
    <n v="153"/>
    <n v="548"/>
    <n v="548"/>
    <x v="5"/>
    <n v="395"/>
    <n v="395"/>
    <n v="72.080291970802918"/>
  </r>
  <r>
    <s v="PRODUCTAJD"/>
    <x v="11"/>
    <n v="0"/>
    <n v="142173"/>
    <s v="CHANNEL W"/>
    <x v="4"/>
    <n v="0"/>
    <n v="202.5"/>
    <n v="1215"/>
    <x v="0"/>
    <n v="202.5"/>
    <n v="1215"/>
    <n v="100"/>
  </r>
  <r>
    <s v="PRODUCTDEC"/>
    <x v="11"/>
    <n v="44"/>
    <n v="142174"/>
    <s v="CHANNEL W"/>
    <x v="4"/>
    <n v="264"/>
    <n v="202.5"/>
    <n v="1215"/>
    <x v="0"/>
    <n v="158.5"/>
    <n v="951"/>
    <n v="78.271604938271594"/>
  </r>
  <r>
    <s v="PRODUCTRC"/>
    <x v="12"/>
    <n v="166"/>
    <n v="142175"/>
    <s v="CHANNEL W"/>
    <x v="0"/>
    <n v="166"/>
    <n v="709.75"/>
    <n v="709.75"/>
    <x v="0"/>
    <n v="543.75"/>
    <n v="543.75"/>
    <n v="76.611482916519904"/>
  </r>
  <r>
    <s v="PRODUCTAHC"/>
    <x v="17"/>
    <n v="50"/>
    <n v="142176"/>
    <s v="CHANNEL A"/>
    <x v="3"/>
    <n v="150"/>
    <n v="202.5"/>
    <n v="607.5"/>
    <x v="1"/>
    <n v="152.5"/>
    <n v="457.5"/>
    <n v="75.308641975308646"/>
  </r>
  <r>
    <s v="PRODUCTRD"/>
    <x v="26"/>
    <n v="147"/>
    <n v="142177"/>
    <s v="CHANNEL W"/>
    <x v="3"/>
    <n v="440.99999999999989"/>
    <n v="338.1"/>
    <n v="1014.3"/>
    <x v="0"/>
    <n v="191.10000000000002"/>
    <n v="573.30000000000007"/>
    <n v="56.521739130434788"/>
  </r>
  <r>
    <s v="PRODUCTA"/>
    <x v="0"/>
    <n v="173"/>
    <n v="142177"/>
    <s v="CHANNEL W"/>
    <x v="3"/>
    <n v="519"/>
    <n v="399"/>
    <n v="1197"/>
    <x v="0"/>
    <n v="226"/>
    <n v="678"/>
    <n v="56.641604010025063"/>
  </r>
  <r>
    <s v="PRODUCTS"/>
    <x v="17"/>
    <n v="60"/>
    <n v="142178"/>
    <s v="CHANNEL W"/>
    <x v="0"/>
    <n v="60"/>
    <n v="220"/>
    <n v="220"/>
    <x v="0"/>
    <n v="160"/>
    <n v="160"/>
    <n v="72.727272727272734"/>
  </r>
  <r>
    <s v="PRODUCTSC"/>
    <x v="0"/>
    <n v="93.1"/>
    <n v="142179"/>
    <s v="CHANNEL A"/>
    <x v="0"/>
    <n v="93.1"/>
    <n v="312"/>
    <n v="312"/>
    <x v="2"/>
    <n v="218.9"/>
    <n v="218.9"/>
    <n v="70.160256410256423"/>
  </r>
  <r>
    <s v="PRODUCTCCC"/>
    <x v="17"/>
    <n v="49"/>
    <n v="142180"/>
    <s v="CHANNEL A"/>
    <x v="3"/>
    <n v="147"/>
    <n v="202.5"/>
    <n v="607.5"/>
    <x v="1"/>
    <n v="153.5"/>
    <n v="460.5"/>
    <n v="75.802469135802468"/>
  </r>
  <r>
    <s v="PRODUCTFAC"/>
    <x v="18"/>
    <n v="386"/>
    <n v="142180"/>
    <s v="CHANNEL A"/>
    <x v="0"/>
    <n v="386"/>
    <n v="1494"/>
    <n v="1494"/>
    <x v="1"/>
    <n v="1108"/>
    <n v="1108"/>
    <n v="74.163319946452475"/>
  </r>
  <r>
    <s v="PRODUCTGU"/>
    <x v="23"/>
    <n v="125"/>
    <n v="142180"/>
    <s v="CHANNEL A"/>
    <x v="2"/>
    <n v="250"/>
    <n v="372"/>
    <n v="744"/>
    <x v="1"/>
    <n v="247"/>
    <n v="494"/>
    <n v="66.397849462365585"/>
  </r>
  <r>
    <s v="PRODUCTWC"/>
    <x v="2"/>
    <n v="330"/>
    <n v="142180"/>
    <s v="CHANNEL A"/>
    <x v="0"/>
    <n v="330"/>
    <n v="760.2"/>
    <n v="760.2"/>
    <x v="1"/>
    <n v="430.20000000000005"/>
    <n v="430.20000000000005"/>
    <n v="56.590370955011835"/>
  </r>
  <r>
    <s v="PRODUCTDI"/>
    <x v="11"/>
    <n v="18.5"/>
    <n v="142180"/>
    <s v="CHANNEL A"/>
    <x v="1"/>
    <n v="74"/>
    <n v="94.5"/>
    <n v="378"/>
    <x v="1"/>
    <n v="76"/>
    <n v="304"/>
    <n v="80.423280423280417"/>
  </r>
  <r>
    <s v="PRODUCTEO"/>
    <x v="3"/>
    <n v="37"/>
    <n v="142181"/>
    <s v="CHANNEL A"/>
    <x v="0"/>
    <n v="37"/>
    <n v="148.5"/>
    <n v="148.5"/>
    <x v="1"/>
    <n v="111.5"/>
    <n v="111.5"/>
    <n v="75.084175084175087"/>
  </r>
  <r>
    <s v="PRODUCTBN"/>
    <x v="0"/>
    <n v="267"/>
    <n v="142182"/>
    <s v="CHANNEL E"/>
    <x v="0"/>
    <n v="267"/>
    <n v="1273.5"/>
    <n v="1273.5"/>
    <x v="3"/>
    <n v="1006.5"/>
    <n v="1006.5"/>
    <n v="79.034157832744398"/>
  </r>
  <r>
    <s v="PRODUCTCGC"/>
    <x v="26"/>
    <n v="124"/>
    <n v="142182"/>
    <s v="CHANNEL E"/>
    <x v="0"/>
    <n v="124"/>
    <n v="616.5"/>
    <n v="616.5"/>
    <x v="3"/>
    <n v="492.5"/>
    <n v="492.5"/>
    <n v="79.886455798864546"/>
  </r>
  <r>
    <s v="PRODUCTT"/>
    <x v="2"/>
    <n v="180"/>
    <n v="142183"/>
    <s v="CHANNEL A"/>
    <x v="0"/>
    <n v="180"/>
    <n v="570.5"/>
    <n v="570.5"/>
    <x v="1"/>
    <n v="390.5"/>
    <n v="390.5"/>
    <n v="68.448729184925512"/>
  </r>
  <r>
    <s v="PRODUCTASC"/>
    <x v="17"/>
    <n v="57"/>
    <n v="142184"/>
    <s v="CHANNEL A"/>
    <x v="0"/>
    <n v="57"/>
    <n v="216.75"/>
    <n v="216.75"/>
    <x v="1"/>
    <n v="159.75"/>
    <n v="159.75"/>
    <n v="73.702422145328711"/>
  </r>
  <r>
    <s v="PRODUCTASC"/>
    <x v="17"/>
    <n v="57"/>
    <n v="142184"/>
    <s v="CHANNEL A"/>
    <x v="0"/>
    <n v="57"/>
    <n v="216.75"/>
    <n v="216.75"/>
    <x v="1"/>
    <n v="159.75"/>
    <n v="159.75"/>
    <n v="73.702422145328711"/>
  </r>
  <r>
    <s v="PRODUCTTC"/>
    <x v="8"/>
    <n v="54"/>
    <n v="142185"/>
    <s v="CHANNEL W"/>
    <x v="0"/>
    <n v="54"/>
    <n v="247.5"/>
    <n v="247.5"/>
    <x v="0"/>
    <n v="193.5"/>
    <n v="193.5"/>
    <n v="78.181818181818187"/>
  </r>
  <r>
    <s v="PRODUCTAHC"/>
    <x v="17"/>
    <n v="50"/>
    <n v="142185"/>
    <s v="CHANNEL W"/>
    <x v="2"/>
    <n v="100"/>
    <n v="202.5"/>
    <n v="405"/>
    <x v="0"/>
    <n v="152.5"/>
    <n v="305"/>
    <n v="75.308641975308646"/>
  </r>
  <r>
    <s v="PRODUCTGC"/>
    <x v="1"/>
    <n v="68"/>
    <n v="142185"/>
    <s v="CHANNEL W"/>
    <x v="2"/>
    <n v="136"/>
    <n v="155.4"/>
    <n v="310.8"/>
    <x v="0"/>
    <n v="87.4"/>
    <n v="174.8"/>
    <n v="56.241956241956245"/>
  </r>
  <r>
    <s v="PRODUCTAHC"/>
    <x v="17"/>
    <n v="50"/>
    <n v="142186"/>
    <s v="CHANNEL A"/>
    <x v="4"/>
    <n v="300"/>
    <n v="202.5"/>
    <n v="1215"/>
    <x v="1"/>
    <n v="152.5"/>
    <n v="915"/>
    <n v="75.308641975308646"/>
  </r>
  <r>
    <s v="PRODUCTZD"/>
    <x v="18"/>
    <n v="513"/>
    <n v="142187"/>
    <s v="CHANNEL E"/>
    <x v="0"/>
    <n v="513"/>
    <n v="2155"/>
    <n v="2155"/>
    <x v="2"/>
    <n v="1642"/>
    <n v="1642"/>
    <n v="76.194895591647324"/>
  </r>
  <r>
    <s v="PRODUCTATC"/>
    <x v="17"/>
    <n v="56"/>
    <n v="142188"/>
    <s v="CHANNEL A"/>
    <x v="0"/>
    <n v="56"/>
    <n v="229.5"/>
    <n v="229.5"/>
    <x v="1"/>
    <n v="173.5"/>
    <n v="173.5"/>
    <n v="75.599128540305017"/>
  </r>
  <r>
    <s v="PRODUCTDI"/>
    <x v="11"/>
    <n v="18.5"/>
    <n v="142189"/>
    <s v="CHANNEL A"/>
    <x v="5"/>
    <n v="92.5"/>
    <n v="94.5"/>
    <n v="472.5"/>
    <x v="5"/>
    <n v="76"/>
    <n v="380"/>
    <n v="80.423280423280417"/>
  </r>
  <r>
    <s v="PRODUCTP"/>
    <x v="2"/>
    <n v="219"/>
    <n v="142189"/>
    <s v="CHANNEL A"/>
    <x v="0"/>
    <n v="219"/>
    <n v="689.5"/>
    <n v="689.5"/>
    <x v="5"/>
    <n v="470.5"/>
    <n v="470.5"/>
    <n v="68.23785351704133"/>
  </r>
  <r>
    <s v="PRODUCTAPC"/>
    <x v="17"/>
    <n v="64.5"/>
    <n v="142190"/>
    <s v="CHANNEL W"/>
    <x v="3"/>
    <n v="193.5"/>
    <n v="256.5"/>
    <n v="769.5"/>
    <x v="0"/>
    <n v="192"/>
    <n v="576"/>
    <n v="74.853801169590639"/>
  </r>
  <r>
    <s v="PRODUCTATC"/>
    <x v="17"/>
    <n v="56"/>
    <n v="142191"/>
    <s v="CHANNEL W"/>
    <x v="0"/>
    <n v="56"/>
    <n v="229.5"/>
    <n v="229.5"/>
    <x v="0"/>
    <n v="173.5"/>
    <n v="173.5"/>
    <n v="75.599128540305017"/>
  </r>
  <r>
    <s v="PRODUCTBFC"/>
    <x v="17"/>
    <n v="61.5"/>
    <n v="142192"/>
    <s v="CHANNEL W"/>
    <x v="3"/>
    <n v="184.5"/>
    <n v="220"/>
    <n v="660"/>
    <x v="0"/>
    <n v="158.5"/>
    <n v="475.5"/>
    <n v="72.045454545454547"/>
  </r>
  <r>
    <s v="PRODUCTDW"/>
    <x v="13"/>
    <n v="38"/>
    <n v="142193"/>
    <s v="CHANNEL W"/>
    <x v="0"/>
    <n v="38"/>
    <n v="202.5"/>
    <n v="202.5"/>
    <x v="3"/>
    <n v="164.5"/>
    <n v="164.5"/>
    <n v="81.23456790123457"/>
  </r>
  <r>
    <s v="PRODUCTTD"/>
    <x v="4"/>
    <n v="0"/>
    <n v="142194"/>
    <s v="CHANNEL Z"/>
    <x v="0"/>
    <n v="0"/>
    <n v="336.6"/>
    <n v="336.6"/>
    <x v="6"/>
    <n v="336.6"/>
    <n v="336.6"/>
    <n v="100"/>
  </r>
  <r>
    <s v="PRODUCTBTC"/>
    <x v="5"/>
    <n v="72.150000000000006"/>
    <n v="142195"/>
    <s v="CHANNEL W"/>
    <x v="2"/>
    <n v="144.30000000000001"/>
    <n v="292.5"/>
    <n v="585"/>
    <x v="0"/>
    <n v="220.35"/>
    <n v="440.7"/>
    <n v="75.333333333333329"/>
  </r>
  <r>
    <s v="PRODUCTBN"/>
    <x v="0"/>
    <n v="267"/>
    <n v="142196"/>
    <s v="CHANNEL Z"/>
    <x v="0"/>
    <n v="267"/>
    <n v="1273.5"/>
    <n v="1273.5"/>
    <x v="6"/>
    <n v="1006.5"/>
    <n v="1006.5"/>
    <n v="79.034157832744398"/>
  </r>
  <r>
    <s v="PRODUCTBU"/>
    <x v="3"/>
    <n v="76"/>
    <n v="142197"/>
    <s v="CHANNEL A"/>
    <x v="0"/>
    <n v="76"/>
    <n v="288.75"/>
    <n v="288.75"/>
    <x v="2"/>
    <n v="212.75"/>
    <n v="212.75"/>
    <n v="73.679653679653683"/>
  </r>
  <r>
    <s v="PRODUCTU"/>
    <x v="22"/>
    <n v="21"/>
    <n v="142197"/>
    <s v="CHANNEL A"/>
    <x v="0"/>
    <n v="21"/>
    <n v="49.5"/>
    <n v="49.5"/>
    <x v="2"/>
    <n v="28.5"/>
    <n v="28.5"/>
    <n v="57.575757575757578"/>
  </r>
  <r>
    <s v="PRODUCTUC"/>
    <x v="22"/>
    <n v="16"/>
    <n v="142197"/>
    <s v="CHANNEL A"/>
    <x v="0"/>
    <n v="16"/>
    <n v="40.5"/>
    <n v="40.5"/>
    <x v="2"/>
    <n v="24.5"/>
    <n v="24.5"/>
    <n v="60.493827160493829"/>
  </r>
  <r>
    <s v="PRODUCTDM"/>
    <x v="17"/>
    <n v="50"/>
    <n v="142198"/>
    <s v="CHANNEL W"/>
    <x v="2"/>
    <n v="100"/>
    <n v="202.5"/>
    <n v="405"/>
    <x v="0"/>
    <n v="152.5"/>
    <n v="305"/>
    <n v="75.308641975308646"/>
  </r>
  <r>
    <s v="PRODUCTAG"/>
    <x v="15"/>
    <n v="206"/>
    <n v="142199"/>
    <s v="CHANNEL A"/>
    <x v="0"/>
    <n v="206"/>
    <n v="796.5"/>
    <n v="796.5"/>
    <x v="5"/>
    <n v="590.5"/>
    <n v="590.5"/>
    <n v="74.136848713119889"/>
  </r>
  <r>
    <s v="PRODUCTFE"/>
    <x v="10"/>
    <n v="369"/>
    <n v="142200"/>
    <s v="CHANNEL W"/>
    <x v="0"/>
    <n v="369"/>
    <n v="1494.9"/>
    <n v="1494.9"/>
    <x v="0"/>
    <n v="1125.9000000000001"/>
    <n v="1125.9000000000001"/>
    <n v="75.316074653822994"/>
  </r>
  <r>
    <s v="PRODUCTUD"/>
    <x v="1"/>
    <n v="88"/>
    <n v="142201"/>
    <s v="CHANNEL W"/>
    <x v="0"/>
    <n v="88"/>
    <n v="337.6"/>
    <n v="337.6"/>
    <x v="0"/>
    <n v="249.60000000000002"/>
    <n v="249.60000000000002"/>
    <n v="73.93364928909952"/>
  </r>
  <r>
    <s v="PRODUCTABC"/>
    <x v="1"/>
    <n v="45"/>
    <n v="142202"/>
    <s v="CHANNEL F"/>
    <x v="0"/>
    <n v="45"/>
    <n v="102.9"/>
    <n v="102.9"/>
    <x v="1"/>
    <n v="57.900000000000006"/>
    <n v="57.900000000000006"/>
    <n v="56.268221574344025"/>
  </r>
  <r>
    <s v="PRODUCTV"/>
    <x v="17"/>
    <n v="54"/>
    <n v="142203"/>
    <s v="CHANNEL A"/>
    <x v="0"/>
    <n v="54"/>
    <n v="147"/>
    <n v="147"/>
    <x v="2"/>
    <n v="93"/>
    <n v="93"/>
    <n v="63.265306122448983"/>
  </r>
  <r>
    <s v="PRODUCTV"/>
    <x v="17"/>
    <n v="54"/>
    <n v="142203"/>
    <s v="CHANNEL A"/>
    <x v="0"/>
    <n v="54"/>
    <n v="176.4"/>
    <n v="176.4"/>
    <x v="2"/>
    <n v="122.4"/>
    <n v="122.4"/>
    <n v="69.387755102040813"/>
  </r>
  <r>
    <s v="PRODUCTAQC"/>
    <x v="23"/>
    <n v="90"/>
    <n v="142204"/>
    <s v="CHANNEL W"/>
    <x v="2"/>
    <n v="180"/>
    <n v="409.5"/>
    <n v="819"/>
    <x v="0"/>
    <n v="319.5"/>
    <n v="639"/>
    <n v="78.021978021978029"/>
  </r>
  <r>
    <s v="PRODUCTGL"/>
    <x v="12"/>
    <n v="199"/>
    <n v="142205"/>
    <s v="CHANNEL W"/>
    <x v="2"/>
    <n v="398"/>
    <n v="895.5"/>
    <n v="1791"/>
    <x v="0"/>
    <n v="696.5"/>
    <n v="1393"/>
    <n v="77.777777777777786"/>
  </r>
  <r>
    <s v="PRODUCTATC"/>
    <x v="17"/>
    <n v="56"/>
    <n v="142206"/>
    <s v="CHANNEL Z"/>
    <x v="0"/>
    <n v="56"/>
    <n v="229.5"/>
    <n v="229.5"/>
    <x v="6"/>
    <n v="173.5"/>
    <n v="173.5"/>
    <n v="75.599128540305017"/>
  </r>
  <r>
    <s v="PRODUCTAED"/>
    <x v="12"/>
    <n v="133"/>
    <n v="142207"/>
    <s v="CHANNEL W"/>
    <x v="0"/>
    <n v="133"/>
    <n v="598.5"/>
    <n v="598.5"/>
    <x v="0"/>
    <n v="465.5"/>
    <n v="465.5"/>
    <n v="77.777777777777786"/>
  </r>
  <r>
    <s v="PRODUCTBQC"/>
    <x v="21"/>
    <n v="657"/>
    <n v="142208"/>
    <s v="CHANNEL F"/>
    <x v="0"/>
    <n v="657"/>
    <n v="2722.5"/>
    <n v="2722.5"/>
    <x v="5"/>
    <n v="2065.5"/>
    <n v="2065.5"/>
    <n v="75.867768595041312"/>
  </r>
  <r>
    <s v="PRODUCTAL"/>
    <x v="4"/>
    <n v="50"/>
    <n v="142208"/>
    <s v="CHANNEL F"/>
    <x v="0"/>
    <n v="50"/>
    <n v="272.25"/>
    <n v="272.25"/>
    <x v="5"/>
    <n v="222.25"/>
    <n v="222.25"/>
    <n v="81.634527089072535"/>
  </r>
  <r>
    <s v="PRODUCTGSC"/>
    <x v="31"/>
    <n v="129"/>
    <n v="142209"/>
    <s v="CHANNEL Z"/>
    <x v="0"/>
    <n v="129"/>
    <n v="629.1"/>
    <n v="629.1"/>
    <x v="6"/>
    <n v="500.1"/>
    <n v="500.1"/>
    <n v="79.494515975202674"/>
  </r>
  <r>
    <s v="PRODUCTAHC"/>
    <x v="17"/>
    <n v="50"/>
    <n v="142210"/>
    <s v="CHANNEL W"/>
    <x v="0"/>
    <n v="50"/>
    <n v="202.5"/>
    <n v="202.5"/>
    <x v="0"/>
    <n v="152.5"/>
    <n v="152.5"/>
    <n v="75.308641975308646"/>
  </r>
  <r>
    <s v="PRODUCTVD"/>
    <x v="8"/>
    <n v="85"/>
    <n v="142211"/>
    <s v="CHANNEL A"/>
    <x v="0"/>
    <n v="85"/>
    <n v="0"/>
    <n v="0"/>
    <x v="1"/>
    <n v="-85"/>
    <n v="-85"/>
    <e v="#DIV/0!"/>
  </r>
  <r>
    <s v="PRODUCTAI"/>
    <x v="4"/>
    <n v="1"/>
    <n v="142211"/>
    <s v="CHANNEL A"/>
    <x v="2"/>
    <n v="2"/>
    <n v="0"/>
    <n v="0"/>
    <x v="1"/>
    <n v="-1"/>
    <n v="-2"/>
    <e v="#DIV/0!"/>
  </r>
  <r>
    <s v="PRODUCTETC"/>
    <x v="15"/>
    <n v="187"/>
    <n v="142212"/>
    <s v="CHANNEL W"/>
    <x v="0"/>
    <n v="187"/>
    <n v="760.5"/>
    <n v="760.5"/>
    <x v="0"/>
    <n v="573.5"/>
    <n v="573.5"/>
    <n v="75.41091387245234"/>
  </r>
  <r>
    <s v="PRODUCTATC"/>
    <x v="17"/>
    <n v="56"/>
    <n v="142213"/>
    <s v="CHANNEL W"/>
    <x v="2"/>
    <n v="112"/>
    <n v="229.5"/>
    <n v="459"/>
    <x v="0"/>
    <n v="173.5"/>
    <n v="347"/>
    <n v="75.599128540305017"/>
  </r>
  <r>
    <s v="PRODUCTW"/>
    <x v="21"/>
    <n v="1198"/>
    <n v="142214"/>
    <s v="CHANNEL A"/>
    <x v="0"/>
    <n v="1198"/>
    <n v="4316"/>
    <n v="4316"/>
    <x v="5"/>
    <n v="3118"/>
    <n v="3118"/>
    <n v="72.242817423540316"/>
  </r>
  <r>
    <s v="PRODUCTCJ"/>
    <x v="21"/>
    <n v="329"/>
    <n v="142215"/>
    <s v="CHANNEL F"/>
    <x v="0"/>
    <n v="329"/>
    <n v="1184.8"/>
    <n v="1184.8"/>
    <x v="1"/>
    <n v="855.8"/>
    <n v="855.8"/>
    <n v="72.231600270087782"/>
  </r>
  <r>
    <s v="PRODUCTAZC"/>
    <x v="17"/>
    <n v="41"/>
    <n v="142216"/>
    <s v="CHANNEL A"/>
    <x v="2"/>
    <n v="82"/>
    <n v="74"/>
    <n v="148"/>
    <x v="1"/>
    <n v="33"/>
    <n v="66"/>
    <n v="44.594594594594597"/>
  </r>
  <r>
    <s v="PRODUCTBL"/>
    <x v="0"/>
    <n v="292"/>
    <n v="142217"/>
    <s v="CHANNEL W"/>
    <x v="0"/>
    <n v="292"/>
    <n v="1120.5"/>
    <n v="1120.5"/>
    <x v="0"/>
    <n v="828.5"/>
    <n v="828.5"/>
    <n v="73.940205265506478"/>
  </r>
  <r>
    <s v="PRODUCTEW"/>
    <x v="2"/>
    <n v="395"/>
    <n v="142218"/>
    <s v="CHANNEL A"/>
    <x v="0"/>
    <n v="395"/>
    <n v="1597.5"/>
    <n v="1597.5"/>
    <x v="2"/>
    <n v="1202.5"/>
    <n v="1202.5"/>
    <n v="75.273865414710485"/>
  </r>
  <r>
    <s v="PRODUCTBHD"/>
    <x v="0"/>
    <n v="267"/>
    <n v="142219"/>
    <s v="CHANNEL W"/>
    <x v="0"/>
    <n v="267"/>
    <n v="1273.5"/>
    <n v="1273.5"/>
    <x v="3"/>
    <n v="1006.5"/>
    <n v="1006.5"/>
    <n v="79.034157832744398"/>
  </r>
  <r>
    <s v="PRODUCTAHC"/>
    <x v="17"/>
    <n v="50"/>
    <n v="142220"/>
    <s v="CHANNEL W"/>
    <x v="2"/>
    <n v="100"/>
    <n v="202.5"/>
    <n v="405"/>
    <x v="0"/>
    <n v="152.5"/>
    <n v="305"/>
    <n v="75.308641975308646"/>
  </r>
  <r>
    <s v="PRODUCTAY"/>
    <x v="17"/>
    <n v="70"/>
    <n v="142221"/>
    <s v="CHANNEL W"/>
    <x v="2"/>
    <n v="140"/>
    <n v="283.5"/>
    <n v="567"/>
    <x v="0"/>
    <n v="213.5"/>
    <n v="427"/>
    <n v="75.308641975308646"/>
  </r>
  <r>
    <s v="PRODUCTBBD"/>
    <x v="18"/>
    <n v="323"/>
    <n v="142222"/>
    <s v="CHANNEL F"/>
    <x v="0"/>
    <n v="323"/>
    <n v="1309.5"/>
    <n v="1309.5"/>
    <x v="5"/>
    <n v="986.5"/>
    <n v="986.5"/>
    <n v="75.334096983581517"/>
  </r>
  <r>
    <s v="PRODUCTAZC"/>
    <x v="17"/>
    <n v="41"/>
    <n v="142223"/>
    <s v="CHANNEL Z"/>
    <x v="0"/>
    <n v="41"/>
    <n v="166.5"/>
    <n v="166.5"/>
    <x v="6"/>
    <n v="125.5"/>
    <n v="125.5"/>
    <n v="75.37537537537537"/>
  </r>
  <r>
    <s v="PRODUCTFUC"/>
    <x v="31"/>
    <n v="129"/>
    <n v="142224"/>
    <s v="CHANNEL A"/>
    <x v="0"/>
    <n v="129"/>
    <n v="447.36"/>
    <n v="447.36"/>
    <x v="1"/>
    <n v="318.36"/>
    <n v="318.36"/>
    <n v="71.164163090128753"/>
  </r>
  <r>
    <s v="PRODUCTAHC"/>
    <x v="17"/>
    <n v="50"/>
    <n v="142225"/>
    <s v="CHANNEL W"/>
    <x v="1"/>
    <n v="200"/>
    <n v="202.5"/>
    <n v="810"/>
    <x v="0"/>
    <n v="152.5"/>
    <n v="610"/>
    <n v="75.308641975308646"/>
  </r>
  <r>
    <s v="PRODUCTETC"/>
    <x v="15"/>
    <n v="187"/>
    <n v="142226"/>
    <s v="CHANNEL E"/>
    <x v="0"/>
    <n v="187"/>
    <n v="0"/>
    <n v="0"/>
    <x v="0"/>
    <n v="-187"/>
    <n v="-187"/>
    <e v="#DIV/0!"/>
  </r>
  <r>
    <s v="PRODUCTWD"/>
    <x v="0"/>
    <n v="379"/>
    <n v="142227"/>
    <s v="CHANNEL W"/>
    <x v="0"/>
    <n v="379"/>
    <n v="871.5"/>
    <n v="871.5"/>
    <x v="0"/>
    <n v="492.5"/>
    <n v="492.5"/>
    <n v="56.511761331038436"/>
  </r>
  <r>
    <s v="PRODUCTABD"/>
    <x v="6"/>
    <n v="121"/>
    <n v="142228"/>
    <s v="CHANNEL W"/>
    <x v="0"/>
    <n v="121"/>
    <n v="544.5"/>
    <n v="544.5"/>
    <x v="0"/>
    <n v="423.5"/>
    <n v="423.5"/>
    <n v="77.777777777777786"/>
  </r>
  <r>
    <s v="PRODUCTAY"/>
    <x v="17"/>
    <n v="70"/>
    <n v="142229"/>
    <s v="CHANNEL W"/>
    <x v="1"/>
    <n v="280"/>
    <n v="283.5"/>
    <n v="1134"/>
    <x v="0"/>
    <n v="213.5"/>
    <n v="854"/>
    <n v="75.308641975308646"/>
  </r>
  <r>
    <s v="PRODUCTAZC"/>
    <x v="17"/>
    <n v="41"/>
    <n v="142230"/>
    <s v="CHANNEL Z"/>
    <x v="2"/>
    <n v="82"/>
    <n v="166.5"/>
    <n v="333"/>
    <x v="6"/>
    <n v="125.5"/>
    <n v="251"/>
    <n v="75.37537537537537"/>
  </r>
  <r>
    <s v="PRODUCTESC"/>
    <x v="13"/>
    <n v="86"/>
    <n v="142231"/>
    <s v="CHANNEL W"/>
    <x v="0"/>
    <n v="86"/>
    <n v="385"/>
    <n v="385"/>
    <x v="0"/>
    <n v="299"/>
    <n v="299"/>
    <n v="77.662337662337663"/>
  </r>
  <r>
    <s v="PRODUCTCC"/>
    <x v="10"/>
    <n v="259"/>
    <n v="142232"/>
    <s v="CHANNEL W"/>
    <x v="2"/>
    <n v="518"/>
    <n v="559.20000000000005"/>
    <n v="1118.4000000000001"/>
    <x v="0"/>
    <n v="300.20000000000005"/>
    <n v="600.40000000000009"/>
    <n v="53.683834048640918"/>
  </r>
  <r>
    <s v="PRODUCTAQ"/>
    <x v="4"/>
    <n v="5"/>
    <n v="142233"/>
    <s v="CHANNEL F"/>
    <x v="0"/>
    <n v="5"/>
    <n v="13.5"/>
    <n v="13.5"/>
    <x v="4"/>
    <n v="8.5"/>
    <n v="8.5"/>
    <n v="62.962962962962962"/>
  </r>
  <r>
    <s v="PRODUCTX"/>
    <x v="4"/>
    <n v="7"/>
    <n v="142233"/>
    <s v="CHANNEL F"/>
    <x v="0"/>
    <n v="7"/>
    <n v="13.5"/>
    <n v="13.5"/>
    <x v="2"/>
    <n v="6.5"/>
    <n v="6.5"/>
    <n v="48.148148148148145"/>
  </r>
  <r>
    <s v="PRODUCTBDC"/>
    <x v="5"/>
    <n v="121"/>
    <n v="142234"/>
    <s v="CHANNEL Z"/>
    <x v="0"/>
    <n v="121"/>
    <n v="585"/>
    <n v="585"/>
    <x v="6"/>
    <n v="464"/>
    <n v="464"/>
    <n v="79.316239316239319"/>
  </r>
  <r>
    <s v="PRODUCTXC"/>
    <x v="13"/>
    <n v="139"/>
    <n v="142235"/>
    <s v="CHANNEL F"/>
    <x v="2"/>
    <n v="278"/>
    <n v="500"/>
    <n v="1000"/>
    <x v="5"/>
    <n v="361"/>
    <n v="722"/>
    <n v="72.2"/>
  </r>
  <r>
    <s v="PRODUCTXD"/>
    <x v="26"/>
    <n v="876"/>
    <n v="142236"/>
    <s v="CHANNEL W"/>
    <x v="0"/>
    <n v="876"/>
    <n v="1648.8"/>
    <n v="1648.8"/>
    <x v="0"/>
    <n v="772.8"/>
    <n v="772.8"/>
    <n v="46.87045123726346"/>
  </r>
  <r>
    <s v="PRODUCTY"/>
    <x v="0"/>
    <n v="255"/>
    <n v="142236"/>
    <s v="CHANNEL W"/>
    <x v="0"/>
    <n v="255"/>
    <n v="479.2"/>
    <n v="479.2"/>
    <x v="0"/>
    <n v="224.2"/>
    <n v="224.2"/>
    <n v="46.786310517529209"/>
  </r>
  <r>
    <s v="PRODUCTBN"/>
    <x v="0"/>
    <n v="267"/>
    <n v="142237"/>
    <s v="CHANNEL A"/>
    <x v="0"/>
    <n v="267"/>
    <n v="1273.5"/>
    <n v="1273.5"/>
    <x v="5"/>
    <n v="1006.5"/>
    <n v="1006.5"/>
    <n v="79.034157832744398"/>
  </r>
  <r>
    <s v="PRODUCTCGC"/>
    <x v="26"/>
    <n v="124"/>
    <n v="142237"/>
    <s v="CHANNEL A"/>
    <x v="0"/>
    <n v="124"/>
    <n v="616.5"/>
    <n v="616.5"/>
    <x v="5"/>
    <n v="492.5"/>
    <n v="492.5"/>
    <n v="79.886455798864546"/>
  </r>
  <r>
    <s v="PRODUCTAAD"/>
    <x v="4"/>
    <n v="1"/>
    <n v="142237"/>
    <s v="CHANNEL A"/>
    <x v="0"/>
    <n v="1"/>
    <n v="672"/>
    <n v="672"/>
    <x v="5"/>
    <n v="671"/>
    <n v="671"/>
    <n v="99.851190476190482"/>
  </r>
  <r>
    <s v="PRODUCTASC"/>
    <x v="17"/>
    <n v="57"/>
    <n v="142238"/>
    <s v="CHANNEL W"/>
    <x v="2"/>
    <n v="114"/>
    <n v="229.5"/>
    <n v="459"/>
    <x v="0"/>
    <n v="172.5"/>
    <n v="345"/>
    <n v="75.16339869281046"/>
  </r>
  <r>
    <s v="PRODUCTBN"/>
    <x v="0"/>
    <n v="267"/>
    <n v="142239"/>
    <s v="CHANNEL W"/>
    <x v="0"/>
    <n v="267"/>
    <n v="1273.5"/>
    <n v="1273.5"/>
    <x v="0"/>
    <n v="1006.5"/>
    <n v="1006.5"/>
    <n v="79.034157832744398"/>
  </r>
  <r>
    <s v="PRODUCTBTC"/>
    <x v="5"/>
    <n v="72.150000000000006"/>
    <n v="142240"/>
    <s v="CHANNEL Z"/>
    <x v="0"/>
    <n v="72.150000000000006"/>
    <n v="292.5"/>
    <n v="292.5"/>
    <x v="6"/>
    <n v="220.35"/>
    <n v="220.35"/>
    <n v="75.333333333333329"/>
  </r>
  <r>
    <s v="PRODUCTAZC"/>
    <x v="17"/>
    <n v="41"/>
    <n v="142241"/>
    <s v="CHANNEL W"/>
    <x v="2"/>
    <n v="82"/>
    <n v="166.5"/>
    <n v="333"/>
    <x v="2"/>
    <n v="125.5"/>
    <n v="251"/>
    <n v="75.37537537537537"/>
  </r>
  <r>
    <s v="PRODUCTAY"/>
    <x v="17"/>
    <n v="70"/>
    <n v="142242"/>
    <s v="CHANNEL W"/>
    <x v="2"/>
    <n v="140"/>
    <n v="283.5"/>
    <n v="567"/>
    <x v="0"/>
    <n v="213.5"/>
    <n v="427"/>
    <n v="75.308641975308646"/>
  </r>
  <r>
    <s v="PRODUCTYC"/>
    <x v="13"/>
    <n v="364.21"/>
    <n v="142243"/>
    <s v="CHANNEL A"/>
    <x v="0"/>
    <n v="364.21"/>
    <n v="551.26"/>
    <n v="551.26"/>
    <x v="5"/>
    <n v="187.05"/>
    <n v="187.05"/>
    <n v="33.931357254290177"/>
  </r>
  <r>
    <s v="PRODUCTYD"/>
    <x v="13"/>
    <n v="302.14"/>
    <n v="142243"/>
    <s v="CHANNEL A"/>
    <x v="0"/>
    <n v="302.14"/>
    <n v="477.66"/>
    <n v="477.66"/>
    <x v="5"/>
    <n v="175.52000000000004"/>
    <n v="175.52000000000004"/>
    <n v="36.745802453628116"/>
  </r>
  <r>
    <s v="PRODUCTZ"/>
    <x v="1"/>
    <n v="245.83"/>
    <n v="142243"/>
    <s v="CHANNEL A"/>
    <x v="0"/>
    <n v="245.83"/>
    <n v="367.26"/>
    <n v="367.26"/>
    <x v="5"/>
    <n v="121.42999999999998"/>
    <n v="121.42999999999998"/>
    <n v="33.063769536568095"/>
  </r>
  <r>
    <s v="PRODUCTBQC"/>
    <x v="21"/>
    <n v="657"/>
    <n v="142244"/>
    <s v="CHANNEL E"/>
    <x v="0"/>
    <n v="657"/>
    <n v="2722.5"/>
    <n v="2722.5"/>
    <x v="0"/>
    <n v="2065.5"/>
    <n v="2065.5"/>
    <n v="75.867768595041312"/>
  </r>
  <r>
    <s v="PRODUCTZC"/>
    <x v="5"/>
    <n v="199"/>
    <n v="142244"/>
    <s v="CHANNEL E"/>
    <x v="0"/>
    <n v="199"/>
    <n v="832.5"/>
    <n v="832.5"/>
    <x v="0"/>
    <n v="633.5"/>
    <n v="633.5"/>
    <n v="76.096096096096105"/>
  </r>
  <r>
    <s v="PRODUCTCGC"/>
    <x v="26"/>
    <n v="124"/>
    <n v="142245"/>
    <s v="CHANNEL W"/>
    <x v="0"/>
    <n v="124"/>
    <n v="616.5"/>
    <n v="616.5"/>
    <x v="0"/>
    <n v="492.5"/>
    <n v="492.5"/>
    <n v="79.886455798864546"/>
  </r>
  <r>
    <s v="PRODUCTAOD"/>
    <x v="21"/>
    <n v="105"/>
    <n v="142246"/>
    <s v="CHANNEL W"/>
    <x v="2"/>
    <n v="210"/>
    <n v="463.5"/>
    <n v="927"/>
    <x v="0"/>
    <n v="358.5"/>
    <n v="717"/>
    <n v="77.346278317152112"/>
  </r>
  <r>
    <s v="PRODUCTDE"/>
    <x v="17"/>
    <n v="56"/>
    <n v="142247"/>
    <s v="CHANNEL E"/>
    <x v="2"/>
    <n v="112"/>
    <n v="230"/>
    <n v="460"/>
    <x v="0"/>
    <n v="174"/>
    <n v="348"/>
    <n v="75.65217391304347"/>
  </r>
  <r>
    <s v="PRODUCTAIC"/>
    <x v="11"/>
    <n v="27.2"/>
    <n v="142248"/>
    <s v="CHANNEL W"/>
    <x v="2"/>
    <n v="54.400000000000006"/>
    <n v="121.5"/>
    <n v="243"/>
    <x v="0"/>
    <n v="94.3"/>
    <n v="188.6"/>
    <n v="77.613168724279831"/>
  </r>
  <r>
    <s v="PRODUCTASC"/>
    <x v="17"/>
    <n v="57"/>
    <n v="142249"/>
    <s v="CHANNEL W"/>
    <x v="4"/>
    <n v="342"/>
    <n v="229.5"/>
    <n v="1377"/>
    <x v="0"/>
    <n v="172.5"/>
    <n v="1035"/>
    <n v="75.16339869281046"/>
  </r>
  <r>
    <m/>
    <x v="33"/>
    <n v="222142.97999999998"/>
    <m/>
    <m/>
    <x v="9"/>
    <n v="266938.73000000004"/>
    <m/>
    <n v="843049.01000000117"/>
    <x v="11"/>
    <m/>
    <n v="576110.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gridDropZones="1" multipleFieldFilters="0">
  <location ref="A4:G39" firstHeaderRow="1" firstDataRow="2" firstDataCol="1" rowPageCount="2" colPageCount="1"/>
  <pivotFields count="13">
    <pivotField axis="axisPage" compact="0" outline="0" subtotalTop="0" showAll="0">
      <items count="465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32"/>
        <item x="78"/>
        <item x="79"/>
        <item x="80"/>
        <item x="83"/>
        <item x="81"/>
        <item x="82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2"/>
        <item x="109"/>
        <item x="110"/>
        <item x="111"/>
        <item x="113"/>
        <item x="114"/>
        <item x="116"/>
        <item x="117"/>
        <item x="118"/>
        <item x="119"/>
        <item x="120"/>
        <item x="93"/>
        <item x="121"/>
        <item x="122"/>
        <item x="123"/>
        <item x="124"/>
        <item x="125"/>
        <item x="126"/>
        <item x="128"/>
        <item x="129"/>
        <item x="130"/>
        <item x="131"/>
        <item x="115"/>
        <item x="77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50"/>
        <item x="151"/>
        <item x="152"/>
        <item x="154"/>
        <item x="155"/>
        <item x="156"/>
        <item x="157"/>
        <item x="158"/>
        <item x="161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08"/>
        <item x="176"/>
        <item x="177"/>
        <item x="178"/>
        <item x="179"/>
        <item x="180"/>
        <item x="181"/>
        <item x="182"/>
        <item x="183"/>
        <item x="148"/>
        <item x="149"/>
        <item x="159"/>
        <item x="142"/>
        <item x="184"/>
        <item x="185"/>
        <item x="186"/>
        <item x="187"/>
        <item x="188"/>
        <item x="189"/>
        <item x="190"/>
        <item x="191"/>
        <item x="192"/>
        <item x="127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4"/>
        <item x="255"/>
        <item x="256"/>
        <item x="257"/>
        <item x="258"/>
        <item x="259"/>
        <item x="260"/>
        <item x="261"/>
        <item x="196"/>
        <item x="262"/>
        <item x="263"/>
        <item x="264"/>
        <item x="265"/>
        <item x="266"/>
        <item x="267"/>
        <item x="268"/>
        <item x="272"/>
        <item x="269"/>
        <item x="270"/>
        <item x="271"/>
        <item x="273"/>
        <item x="274"/>
        <item x="275"/>
        <item x="252"/>
        <item x="277"/>
        <item x="276"/>
        <item x="279"/>
        <item x="280"/>
        <item x="281"/>
        <item x="283"/>
        <item x="284"/>
        <item x="28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53"/>
        <item x="303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253"/>
        <item x="318"/>
        <item x="319"/>
        <item x="320"/>
        <item x="321"/>
        <item x="322"/>
        <item x="323"/>
        <item x="324"/>
        <item x="325"/>
        <item x="326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2"/>
        <item x="363"/>
        <item x="364"/>
        <item x="365"/>
        <item x="366"/>
        <item x="369"/>
        <item x="370"/>
        <item x="371"/>
        <item x="372"/>
        <item x="373"/>
        <item x="374"/>
        <item x="375"/>
        <item x="376"/>
        <item x="380"/>
        <item x="381"/>
        <item x="382"/>
        <item x="383"/>
        <item x="385"/>
        <item x="386"/>
        <item x="387"/>
        <item x="389"/>
        <item x="390"/>
        <item x="391"/>
        <item x="392"/>
        <item x="377"/>
        <item x="378"/>
        <item x="379"/>
        <item x="393"/>
        <item x="394"/>
        <item x="395"/>
        <item x="384"/>
        <item x="396"/>
        <item x="397"/>
        <item x="398"/>
        <item x="399"/>
        <item x="361"/>
        <item x="400"/>
        <item x="401"/>
        <item x="402"/>
        <item x="403"/>
        <item x="404"/>
        <item x="405"/>
        <item x="406"/>
        <item x="407"/>
        <item x="408"/>
        <item x="327"/>
        <item x="278"/>
        <item x="367"/>
        <item x="368"/>
        <item x="328"/>
        <item x="335"/>
        <item x="409"/>
        <item x="410"/>
        <item x="411"/>
        <item x="412"/>
        <item x="413"/>
        <item x="414"/>
        <item x="415"/>
        <item x="416"/>
        <item x="417"/>
        <item x="420"/>
        <item x="421"/>
        <item x="418"/>
        <item x="419"/>
        <item x="422"/>
        <item x="423"/>
        <item x="424"/>
        <item x="425"/>
        <item x="428"/>
        <item x="426"/>
        <item x="427"/>
        <item x="429"/>
        <item x="430"/>
        <item x="432"/>
        <item x="433"/>
        <item x="431"/>
        <item x="434"/>
        <item x="435"/>
        <item x="436"/>
        <item x="438"/>
        <item x="439"/>
        <item x="440"/>
        <item x="441"/>
        <item x="442"/>
        <item x="443"/>
        <item x="437"/>
        <item x="445"/>
        <item x="446"/>
        <item x="448"/>
        <item x="449"/>
        <item x="450"/>
        <item x="451"/>
        <item x="452"/>
        <item x="388"/>
        <item x="453"/>
        <item x="454"/>
        <item x="444"/>
        <item x="455"/>
        <item x="456"/>
        <item x="457"/>
        <item x="458"/>
        <item x="459"/>
        <item x="460"/>
        <item x="461"/>
        <item x="462"/>
        <item x="463"/>
        <item x="447"/>
        <item t="default"/>
      </items>
    </pivotField>
    <pivotField axis="axisRow" compact="0" outline="0" subtotalTop="0" showAll="0" sortType="descending">
      <items count="34">
        <item x="4"/>
        <item x="24"/>
        <item x="17"/>
        <item x="19"/>
        <item x="18"/>
        <item x="25"/>
        <item x="30"/>
        <item x="11"/>
        <item x="13"/>
        <item x="32"/>
        <item x="6"/>
        <item x="22"/>
        <item x="0"/>
        <item x="12"/>
        <item x="1"/>
        <item x="26"/>
        <item x="16"/>
        <item x="5"/>
        <item x="15"/>
        <item x="8"/>
        <item x="23"/>
        <item x="20"/>
        <item x="3"/>
        <item x="7"/>
        <item x="14"/>
        <item x="27"/>
        <item x="29"/>
        <item x="21"/>
        <item x="9"/>
        <item x="10"/>
        <item x="31"/>
        <item x="2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2" outline="0" subtotalTop="0" showAll="0"/>
    <pivotField compact="0" outline="0" subtotalTop="0" showAll="0"/>
    <pivotField axis="axisCol" compact="0" outline="0" subtotalTop="0" showAll="0">
      <items count="6">
        <item x="1"/>
        <item x="3"/>
        <item x="2"/>
        <item x="0"/>
        <item x="4"/>
        <item t="default"/>
      </items>
    </pivotField>
    <pivotField compact="0" outline="0" subtotalTop="0" showAll="0"/>
    <pivotField compact="0" numFmtId="4" outline="0" subtotalTop="0" showAll="0"/>
    <pivotField compact="0" outline="0" subtotalTop="0" showAll="0"/>
    <pivotField dataField="1" compact="0" outline="0" subtotalTop="0" showAll="0"/>
    <pivotField axis="axisPage" compact="0" outline="0" subtotalTop="0" showAll="0">
      <items count="12">
        <item x="2"/>
        <item x="5"/>
        <item x="10"/>
        <item x="9"/>
        <item x="0"/>
        <item x="3"/>
        <item x="7"/>
        <item x="4"/>
        <item x="8"/>
        <item x="6"/>
        <item x="1"/>
        <item t="default"/>
      </items>
    </pivotField>
    <pivotField compact="0" numFmtId="2" outline="0" subtotalTop="0" showAll="0"/>
    <pivotField compact="0" outline="0" subtotalTop="0" showAll="0"/>
    <pivotField compact="0" outline="0" subtotalTop="0" showAll="0"/>
  </pivotFields>
  <rowFields count="1">
    <field x="1"/>
  </rowFields>
  <rowItems count="34">
    <i>
      <x v="27"/>
    </i>
    <i>
      <x v="2"/>
    </i>
    <i>
      <x v="29"/>
    </i>
    <i>
      <x v="12"/>
    </i>
    <i>
      <x v="4"/>
    </i>
    <i>
      <x v="31"/>
    </i>
    <i>
      <x v="17"/>
    </i>
    <i>
      <x/>
    </i>
    <i>
      <x v="7"/>
    </i>
    <i>
      <x v="8"/>
    </i>
    <i>
      <x v="18"/>
    </i>
    <i>
      <x v="15"/>
    </i>
    <i>
      <x v="20"/>
    </i>
    <i>
      <x v="23"/>
    </i>
    <i>
      <x v="25"/>
    </i>
    <i>
      <x v="14"/>
    </i>
    <i>
      <x v="30"/>
    </i>
    <i>
      <x v="13"/>
    </i>
    <i>
      <x v="22"/>
    </i>
    <i>
      <x v="10"/>
    </i>
    <i>
      <x v="3"/>
    </i>
    <i>
      <x v="21"/>
    </i>
    <i>
      <x v="28"/>
    </i>
    <i>
      <x v="11"/>
    </i>
    <i>
      <x v="19"/>
    </i>
    <i>
      <x v="6"/>
    </i>
    <i>
      <x v="1"/>
    </i>
    <i>
      <x v="16"/>
    </i>
    <i>
      <x v="24"/>
    </i>
    <i>
      <x v="9"/>
    </i>
    <i>
      <x v="5"/>
    </i>
    <i>
      <x v="26"/>
    </i>
    <i>
      <x v="3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-1"/>
    <pageField fld="9" hier="-1"/>
  </pageFields>
  <dataFields count="1">
    <dataField name="Sum of Extended Price (Total revenue)" fld="8" baseField="0" baseItem="0"/>
  </dataFields>
  <formats count="21"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4" type="button" dataOnly="0" labelOnly="1" outline="0" axis="axisCol" fieldPosition="0"/>
    </format>
    <format dxfId="123">
      <pivotArea type="topRight" dataOnly="0" labelOnly="1" outline="0" fieldPosition="0"/>
    </format>
    <format dxfId="122">
      <pivotArea field="1" type="button" dataOnly="0" labelOnly="1" outline="0" axis="axisRow" fieldPosition="0"/>
    </format>
    <format dxfId="121">
      <pivotArea dataOnly="0" labelOnly="1" outline="0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19">
      <pivotArea dataOnly="0" labelOnly="1" outline="0" fieldPosition="0">
        <references count="1">
          <reference field="4" count="0"/>
        </references>
      </pivotArea>
    </format>
    <format dxfId="118">
      <pivotArea dataOnly="0" labelOnly="1" grandCol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type="origin" dataOnly="0" labelOnly="1" outline="0" fieldPosition="0"/>
    </format>
    <format dxfId="114">
      <pivotArea field="4" type="button" dataOnly="0" labelOnly="1" outline="0" axis="axisCol" fieldPosition="0"/>
    </format>
    <format dxfId="113">
      <pivotArea type="topRight" dataOnly="0" labelOnly="1" outline="0" fieldPosition="0"/>
    </format>
    <format dxfId="112">
      <pivotArea field="1" type="button" dataOnly="0" labelOnly="1" outline="0" axis="axisRow" fieldPosition="0"/>
    </format>
    <format dxfId="111">
      <pivotArea dataOnly="0" labelOnly="1" outline="0" fieldPosition="0">
        <references count="1">
          <reference field="1" count="0"/>
        </references>
      </pivotArea>
    </format>
    <format dxfId="110">
      <pivotArea dataOnly="0" labelOnly="1" grandRow="1" outline="0" fieldPosition="0"/>
    </format>
    <format dxfId="109">
      <pivotArea dataOnly="0" labelOnly="1" outline="0" fieldPosition="0">
        <references count="1">
          <reference field="4" count="0"/>
        </references>
      </pivotArea>
    </format>
    <format dxfId="108">
      <pivotArea dataOnly="0" labelOnly="1" grandCol="1" outline="0" fieldPosition="0"/>
    </format>
    <format dxfId="0">
      <pivotArea dataOnly="0" labelOnly="1" outline="0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gridDropZones="1" multipleFieldFilters="0">
  <location ref="A4:G470" firstHeaderRow="1" firstDataRow="2" firstDataCol="1" rowPageCount="2" colPageCount="1"/>
  <pivotFields count="13">
    <pivotField axis="axisRow" compact="0" outline="0" subtotalTop="0" showAll="0">
      <items count="465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32"/>
        <item x="78"/>
        <item x="79"/>
        <item x="80"/>
        <item x="83"/>
        <item x="81"/>
        <item x="82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2"/>
        <item x="109"/>
        <item x="110"/>
        <item x="111"/>
        <item x="113"/>
        <item x="114"/>
        <item x="116"/>
        <item x="117"/>
        <item x="118"/>
        <item x="119"/>
        <item x="120"/>
        <item x="93"/>
        <item x="121"/>
        <item x="122"/>
        <item x="123"/>
        <item x="124"/>
        <item x="125"/>
        <item x="126"/>
        <item x="128"/>
        <item x="129"/>
        <item x="130"/>
        <item x="131"/>
        <item x="115"/>
        <item x="77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50"/>
        <item x="151"/>
        <item x="152"/>
        <item x="154"/>
        <item x="155"/>
        <item x="156"/>
        <item x="157"/>
        <item x="158"/>
        <item x="161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08"/>
        <item x="176"/>
        <item x="177"/>
        <item x="178"/>
        <item x="179"/>
        <item x="180"/>
        <item x="181"/>
        <item x="182"/>
        <item x="183"/>
        <item x="148"/>
        <item x="149"/>
        <item x="159"/>
        <item x="142"/>
        <item x="184"/>
        <item x="185"/>
        <item x="186"/>
        <item x="187"/>
        <item x="188"/>
        <item x="189"/>
        <item x="190"/>
        <item x="191"/>
        <item x="192"/>
        <item x="127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4"/>
        <item x="255"/>
        <item x="256"/>
        <item x="257"/>
        <item x="258"/>
        <item x="259"/>
        <item x="260"/>
        <item x="261"/>
        <item x="196"/>
        <item x="262"/>
        <item x="263"/>
        <item x="264"/>
        <item x="265"/>
        <item x="266"/>
        <item x="267"/>
        <item x="268"/>
        <item x="272"/>
        <item x="269"/>
        <item x="270"/>
        <item x="271"/>
        <item x="273"/>
        <item x="274"/>
        <item x="275"/>
        <item x="252"/>
        <item x="277"/>
        <item x="276"/>
        <item x="279"/>
        <item x="280"/>
        <item x="281"/>
        <item x="283"/>
        <item x="284"/>
        <item x="28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53"/>
        <item x="303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253"/>
        <item x="318"/>
        <item x="319"/>
        <item x="320"/>
        <item x="321"/>
        <item x="322"/>
        <item x="323"/>
        <item x="324"/>
        <item x="325"/>
        <item x="326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2"/>
        <item x="363"/>
        <item x="364"/>
        <item x="365"/>
        <item x="366"/>
        <item x="369"/>
        <item x="370"/>
        <item x="371"/>
        <item x="372"/>
        <item x="373"/>
        <item x="374"/>
        <item x="375"/>
        <item x="376"/>
        <item x="380"/>
        <item x="381"/>
        <item x="382"/>
        <item x="383"/>
        <item x="385"/>
        <item x="386"/>
        <item x="387"/>
        <item x="389"/>
        <item x="390"/>
        <item x="391"/>
        <item x="392"/>
        <item x="377"/>
        <item x="378"/>
        <item x="379"/>
        <item x="393"/>
        <item x="394"/>
        <item x="395"/>
        <item x="384"/>
        <item x="396"/>
        <item x="397"/>
        <item x="398"/>
        <item x="399"/>
        <item x="361"/>
        <item x="400"/>
        <item x="401"/>
        <item x="402"/>
        <item x="403"/>
        <item x="404"/>
        <item x="405"/>
        <item x="406"/>
        <item x="407"/>
        <item x="408"/>
        <item x="327"/>
        <item x="278"/>
        <item x="367"/>
        <item x="368"/>
        <item x="328"/>
        <item x="335"/>
        <item x="409"/>
        <item x="410"/>
        <item x="411"/>
        <item x="412"/>
        <item x="413"/>
        <item x="414"/>
        <item x="415"/>
        <item x="416"/>
        <item x="417"/>
        <item x="420"/>
        <item x="421"/>
        <item x="418"/>
        <item x="419"/>
        <item x="422"/>
        <item x="423"/>
        <item x="424"/>
        <item x="425"/>
        <item x="428"/>
        <item x="426"/>
        <item x="427"/>
        <item x="429"/>
        <item x="430"/>
        <item x="432"/>
        <item x="433"/>
        <item x="431"/>
        <item x="434"/>
        <item x="435"/>
        <item x="436"/>
        <item x="438"/>
        <item x="439"/>
        <item x="440"/>
        <item x="441"/>
        <item x="442"/>
        <item x="443"/>
        <item x="437"/>
        <item x="445"/>
        <item x="446"/>
        <item x="448"/>
        <item x="449"/>
        <item x="450"/>
        <item x="451"/>
        <item x="452"/>
        <item x="388"/>
        <item x="453"/>
        <item x="454"/>
        <item x="444"/>
        <item x="455"/>
        <item x="456"/>
        <item x="457"/>
        <item x="458"/>
        <item x="459"/>
        <item x="460"/>
        <item x="461"/>
        <item x="462"/>
        <item x="463"/>
        <item x="447"/>
        <item t="default"/>
      </items>
    </pivotField>
    <pivotField axis="axisPage" compact="0" outline="0" subtotalTop="0" showAll="0">
      <items count="34">
        <item x="4"/>
        <item x="24"/>
        <item x="17"/>
        <item x="19"/>
        <item x="18"/>
        <item x="25"/>
        <item x="30"/>
        <item x="11"/>
        <item x="13"/>
        <item x="32"/>
        <item x="6"/>
        <item x="22"/>
        <item x="0"/>
        <item x="12"/>
        <item x="1"/>
        <item x="26"/>
        <item x="16"/>
        <item x="5"/>
        <item x="15"/>
        <item x="8"/>
        <item x="23"/>
        <item x="20"/>
        <item x="3"/>
        <item x="7"/>
        <item x="14"/>
        <item x="27"/>
        <item x="29"/>
        <item x="21"/>
        <item x="9"/>
        <item x="10"/>
        <item x="31"/>
        <item x="2"/>
        <item x="28"/>
        <item t="default"/>
      </items>
    </pivotField>
    <pivotField compact="0" numFmtId="2" outline="0" subtotalTop="0" showAll="0"/>
    <pivotField compact="0" outline="0" subtotalTop="0" showAll="0"/>
    <pivotField axis="axisCol" compact="0" outline="0" subtotalTop="0" showAll="0">
      <items count="6">
        <item x="1"/>
        <item x="3"/>
        <item x="2"/>
        <item x="0"/>
        <item x="4"/>
        <item t="default"/>
      </items>
    </pivotField>
    <pivotField compact="0" outline="0" subtotalTop="0" showAll="0"/>
    <pivotField compact="0" numFmtId="4" outline="0" subtotalTop="0" showAll="0"/>
    <pivotField compact="0" outline="0" subtotalTop="0" showAll="0"/>
    <pivotField compact="0" outline="0" subtotalTop="0" showAll="0"/>
    <pivotField axis="axisPage" compact="0" outline="0" subtotalTop="0" showAll="0">
      <items count="12">
        <item x="2"/>
        <item x="5"/>
        <item x="10"/>
        <item x="9"/>
        <item x="0"/>
        <item x="3"/>
        <item x="7"/>
        <item x="4"/>
        <item x="8"/>
        <item x="6"/>
        <item x="1"/>
        <item t="default"/>
      </items>
    </pivotField>
    <pivotField dataField="1" compact="0" numFmtId="2" outline="0" subtotalTop="0" showAll="0"/>
    <pivotField compact="0" outline="0" subtotalTop="0" showAll="0"/>
    <pivotField compact="0" outline="0" subtotalTop="0" showAll="0"/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" hier="-1"/>
    <pageField fld="9" hier="-1"/>
  </pageFields>
  <dataFields count="1">
    <dataField name="Sum of Profit per unit" fld="10" baseField="0" baseItem="0"/>
  </dataFields>
  <formats count="57"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field="4" type="button" dataOnly="0" labelOnly="1" outline="0" axis="axisCol" fieldPosition="0"/>
    </format>
    <format dxfId="103">
      <pivotArea type="topRight" dataOnly="0" labelOnly="1" outline="0" fieldPosition="0"/>
    </format>
    <format dxfId="102">
      <pivotArea field="0" type="button" dataOnly="0" labelOnly="1" outline="0" axis="axisRow" fieldPosition="0"/>
    </format>
    <format dxfId="101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0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9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8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7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6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5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4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3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2">
      <pivotArea dataOnly="0" labelOnly="1" outline="0" fieldPosition="0">
        <references count="1">
          <reference field="0" count="14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" count="0"/>
        </references>
      </pivotArea>
    </format>
    <format dxfId="89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4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0" type="button" dataOnly="0" labelOnly="1" outline="0" axis="axisRow" fieldPosition="0"/>
    </format>
    <format dxfId="82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1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0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9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8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7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6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5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4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73">
      <pivotArea dataOnly="0" labelOnly="1" outline="0" fieldPosition="0">
        <references count="1">
          <reference field="0" count="14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4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2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1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0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9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8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7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6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5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4">
      <pivotArea dataOnly="0" labelOnly="1" outline="0" fieldPosition="0">
        <references count="1">
          <reference field="0" count="14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fieldPosition="0">
        <references count="1">
          <reference field="4" count="0"/>
        </references>
      </pivotArea>
    </format>
    <format dxfId="5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1" firstHeaderRow="0" firstDataRow="1" firstDataCol="1" rowPageCount="1" colPageCount="1"/>
  <pivotFields count="13">
    <pivotField subtotalTop="0" showAll="0"/>
    <pivotField axis="axisPage" subtotalTop="0" showAll="0">
      <items count="34">
        <item x="4"/>
        <item x="24"/>
        <item x="17"/>
        <item x="19"/>
        <item x="18"/>
        <item x="25"/>
        <item x="30"/>
        <item x="11"/>
        <item x="13"/>
        <item x="32"/>
        <item x="6"/>
        <item x="22"/>
        <item x="0"/>
        <item x="12"/>
        <item x="1"/>
        <item x="26"/>
        <item x="16"/>
        <item x="5"/>
        <item x="15"/>
        <item x="8"/>
        <item x="23"/>
        <item x="20"/>
        <item x="3"/>
        <item x="7"/>
        <item x="14"/>
        <item x="27"/>
        <item x="29"/>
        <item x="21"/>
        <item x="9"/>
        <item x="10"/>
        <item x="31"/>
        <item x="2"/>
        <item x="28"/>
        <item t="default"/>
      </items>
    </pivotField>
    <pivotField numFmtId="2" subtotalTop="0" showAll="0"/>
    <pivotField subtotalTop="0" showAll="0"/>
    <pivotField axis="axisRow" subtotalTop="0" showAll="0">
      <items count="6">
        <item x="1"/>
        <item x="3"/>
        <item x="2"/>
        <item x="0"/>
        <item x="4"/>
        <item t="default"/>
      </items>
    </pivotField>
    <pivotField subtotalTop="0" showAll="0"/>
    <pivotField dataField="1" numFmtId="4" subtotalTop="0" showAll="0"/>
    <pivotField subtotalTop="0" showAll="0"/>
    <pivotField dataField="1" subtotalTop="0" showAll="0"/>
    <pivotField subtotalTop="0" showAll="0"/>
    <pivotField dataField="1" numFmtId="2" subtotalTop="0" showAll="0"/>
    <pivotField subtotalTop="0" showAll="0"/>
    <pivotField subtotalTop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Extended Price (Total revenue)" fld="8" baseField="0" baseItem="0"/>
    <dataField name="Sum of Total Cost" fld="6" baseField="0" baseItem="0"/>
    <dataField name="Sum of Profit per un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470" firstHeaderRow="1" firstDataRow="2" firstDataCol="1"/>
  <pivotFields count="13">
    <pivotField axis="axisRow" subtotalTop="0" showAll="0" sortType="descending">
      <items count="465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32"/>
        <item x="78"/>
        <item x="79"/>
        <item x="80"/>
        <item x="83"/>
        <item x="81"/>
        <item x="82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2"/>
        <item x="109"/>
        <item x="110"/>
        <item x="111"/>
        <item x="113"/>
        <item x="114"/>
        <item x="116"/>
        <item x="117"/>
        <item x="118"/>
        <item x="119"/>
        <item x="120"/>
        <item x="93"/>
        <item x="121"/>
        <item x="122"/>
        <item x="123"/>
        <item x="124"/>
        <item x="125"/>
        <item x="126"/>
        <item x="128"/>
        <item x="129"/>
        <item x="130"/>
        <item x="131"/>
        <item x="115"/>
        <item x="77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50"/>
        <item x="151"/>
        <item x="152"/>
        <item x="154"/>
        <item x="155"/>
        <item x="156"/>
        <item x="157"/>
        <item x="158"/>
        <item x="161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08"/>
        <item x="176"/>
        <item x="177"/>
        <item x="178"/>
        <item x="179"/>
        <item x="180"/>
        <item x="181"/>
        <item x="182"/>
        <item x="183"/>
        <item x="148"/>
        <item x="149"/>
        <item x="159"/>
        <item x="142"/>
        <item x="184"/>
        <item x="185"/>
        <item x="186"/>
        <item x="187"/>
        <item x="188"/>
        <item x="189"/>
        <item x="190"/>
        <item x="191"/>
        <item x="192"/>
        <item x="127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4"/>
        <item x="255"/>
        <item x="256"/>
        <item x="257"/>
        <item x="258"/>
        <item x="259"/>
        <item x="260"/>
        <item x="261"/>
        <item x="196"/>
        <item x="262"/>
        <item x="263"/>
        <item x="264"/>
        <item x="265"/>
        <item x="266"/>
        <item x="267"/>
        <item x="268"/>
        <item x="272"/>
        <item x="269"/>
        <item x="270"/>
        <item x="271"/>
        <item x="273"/>
        <item x="274"/>
        <item x="275"/>
        <item x="252"/>
        <item x="277"/>
        <item x="276"/>
        <item x="279"/>
        <item x="280"/>
        <item x="281"/>
        <item x="283"/>
        <item x="284"/>
        <item x="28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53"/>
        <item x="303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253"/>
        <item x="318"/>
        <item x="319"/>
        <item x="320"/>
        <item x="321"/>
        <item x="322"/>
        <item x="323"/>
        <item x="324"/>
        <item x="325"/>
        <item x="326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2"/>
        <item x="363"/>
        <item x="364"/>
        <item x="365"/>
        <item x="366"/>
        <item x="369"/>
        <item x="370"/>
        <item x="371"/>
        <item x="372"/>
        <item x="373"/>
        <item x="374"/>
        <item x="375"/>
        <item x="376"/>
        <item x="380"/>
        <item x="381"/>
        <item x="382"/>
        <item x="383"/>
        <item x="385"/>
        <item x="386"/>
        <item x="387"/>
        <item x="389"/>
        <item x="390"/>
        <item x="391"/>
        <item x="392"/>
        <item x="377"/>
        <item x="378"/>
        <item x="379"/>
        <item x="393"/>
        <item x="394"/>
        <item x="395"/>
        <item x="384"/>
        <item x="396"/>
        <item x="397"/>
        <item x="398"/>
        <item x="399"/>
        <item x="361"/>
        <item x="400"/>
        <item x="401"/>
        <item x="402"/>
        <item x="403"/>
        <item x="404"/>
        <item x="405"/>
        <item x="406"/>
        <item x="407"/>
        <item x="408"/>
        <item x="327"/>
        <item x="278"/>
        <item x="367"/>
        <item x="368"/>
        <item x="328"/>
        <item x="335"/>
        <item x="409"/>
        <item x="410"/>
        <item x="411"/>
        <item x="412"/>
        <item x="413"/>
        <item x="414"/>
        <item x="415"/>
        <item x="416"/>
        <item x="417"/>
        <item x="420"/>
        <item x="421"/>
        <item x="418"/>
        <item x="419"/>
        <item x="422"/>
        <item x="423"/>
        <item x="424"/>
        <item x="425"/>
        <item x="428"/>
        <item x="426"/>
        <item x="427"/>
        <item x="429"/>
        <item x="430"/>
        <item x="432"/>
        <item x="433"/>
        <item x="431"/>
        <item x="434"/>
        <item x="435"/>
        <item x="436"/>
        <item x="438"/>
        <item x="439"/>
        <item x="440"/>
        <item x="441"/>
        <item x="442"/>
        <item x="443"/>
        <item x="437"/>
        <item x="445"/>
        <item x="446"/>
        <item x="448"/>
        <item x="449"/>
        <item x="450"/>
        <item x="451"/>
        <item x="452"/>
        <item x="388"/>
        <item x="453"/>
        <item x="454"/>
        <item x="444"/>
        <item x="455"/>
        <item x="456"/>
        <item x="457"/>
        <item x="458"/>
        <item x="459"/>
        <item x="460"/>
        <item x="461"/>
        <item x="462"/>
        <item x="463"/>
        <item x="4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2" subtotalTop="0" showAll="0"/>
    <pivotField subtotalTop="0" showAll="0"/>
    <pivotField axis="axisCol" subtotalTop="0" showAll="0">
      <items count="6">
        <item x="1"/>
        <item x="3"/>
        <item x="2"/>
        <item x="0"/>
        <item x="4"/>
        <item t="default"/>
      </items>
    </pivotField>
    <pivotField subtotalTop="0" showAll="0"/>
    <pivotField numFmtId="4" subtotalTop="0" showAll="0"/>
    <pivotField subtotalTop="0" showAll="0"/>
    <pivotField subtotalTop="0" showAll="0"/>
    <pivotField subtotalTop="0" showAll="0"/>
    <pivotField numFmtId="2" subtotalTop="0" showAll="0"/>
    <pivotField subtotalTop="0" showAll="0"/>
    <pivotField dataField="1" subtotalTop="0" showAll="0"/>
  </pivotFields>
  <rowFields count="1">
    <field x="0"/>
  </rowFields>
  <rowItems count="465">
    <i>
      <x v="417"/>
    </i>
    <i>
      <x v="196"/>
    </i>
    <i>
      <x v="193"/>
    </i>
    <i>
      <x v="58"/>
    </i>
    <i>
      <x v="445"/>
    </i>
    <i>
      <x v="68"/>
    </i>
    <i>
      <x v="151"/>
    </i>
    <i>
      <x v="3"/>
    </i>
    <i>
      <x v="64"/>
    </i>
    <i>
      <x v="159"/>
    </i>
    <i>
      <x v="16"/>
    </i>
    <i>
      <x v="297"/>
    </i>
    <i>
      <x v="379"/>
    </i>
    <i>
      <x v="392"/>
    </i>
    <i>
      <x v="104"/>
    </i>
    <i>
      <x v="240"/>
    </i>
    <i>
      <x v="156"/>
    </i>
    <i>
      <x v="174"/>
    </i>
    <i>
      <x v="264"/>
    </i>
    <i>
      <x v="296"/>
    </i>
    <i>
      <x v="376"/>
    </i>
    <i>
      <x v="212"/>
    </i>
    <i>
      <x v="444"/>
    </i>
    <i>
      <x v="116"/>
    </i>
    <i>
      <x v="388"/>
    </i>
    <i>
      <x v="125"/>
    </i>
    <i>
      <x v="103"/>
    </i>
    <i>
      <x v="271"/>
    </i>
    <i>
      <x v="90"/>
    </i>
    <i>
      <x v="197"/>
    </i>
    <i>
      <x v="377"/>
    </i>
    <i>
      <x v="369"/>
    </i>
    <i>
      <x v="176"/>
    </i>
    <i>
      <x v="146"/>
    </i>
    <i>
      <x v="184"/>
    </i>
    <i>
      <x v="391"/>
    </i>
    <i>
      <x v="438"/>
    </i>
    <i>
      <x v="361"/>
    </i>
    <i>
      <x v="238"/>
    </i>
    <i>
      <x v="412"/>
    </i>
    <i>
      <x v="321"/>
    </i>
    <i>
      <x v="463"/>
    </i>
    <i>
      <x v="67"/>
    </i>
    <i>
      <x v="279"/>
    </i>
    <i>
      <x v="462"/>
    </i>
    <i>
      <x v="366"/>
    </i>
    <i>
      <x v="115"/>
    </i>
    <i>
      <x v="6"/>
    </i>
    <i>
      <x v="206"/>
    </i>
    <i>
      <x v="8"/>
    </i>
    <i>
      <x v="246"/>
    </i>
    <i>
      <x v="205"/>
    </i>
    <i>
      <x v="152"/>
    </i>
    <i>
      <x v="378"/>
    </i>
    <i>
      <x v="50"/>
    </i>
    <i>
      <x v="22"/>
    </i>
    <i>
      <x v="343"/>
    </i>
    <i>
      <x v="409"/>
    </i>
    <i>
      <x v="59"/>
    </i>
    <i>
      <x v="45"/>
    </i>
    <i>
      <x v="313"/>
    </i>
    <i>
      <x v="263"/>
    </i>
    <i>
      <x v="236"/>
    </i>
    <i>
      <x v="198"/>
    </i>
    <i>
      <x v="413"/>
    </i>
    <i>
      <x v="249"/>
    </i>
    <i>
      <x v="126"/>
    </i>
    <i>
      <x v="234"/>
    </i>
    <i>
      <x v="211"/>
    </i>
    <i>
      <x v="289"/>
    </i>
    <i>
      <x v="415"/>
    </i>
    <i>
      <x v="54"/>
    </i>
    <i>
      <x v="295"/>
    </i>
    <i>
      <x v="75"/>
    </i>
    <i>
      <x v="21"/>
    </i>
    <i>
      <x v="33"/>
    </i>
    <i>
      <x v="14"/>
    </i>
    <i>
      <x v="395"/>
    </i>
    <i>
      <x v="364"/>
    </i>
    <i>
      <x v="448"/>
    </i>
    <i>
      <x v="237"/>
    </i>
    <i>
      <x v="148"/>
    </i>
    <i>
      <x v="37"/>
    </i>
    <i>
      <x v="73"/>
    </i>
    <i>
      <x v="113"/>
    </i>
    <i>
      <x v="15"/>
    </i>
    <i>
      <x v="112"/>
    </i>
    <i>
      <x v="137"/>
    </i>
    <i>
      <x v="204"/>
    </i>
    <i>
      <x v="62"/>
    </i>
    <i>
      <x v="26"/>
    </i>
    <i>
      <x v="171"/>
    </i>
    <i>
      <x v="130"/>
    </i>
    <i>
      <x v="260"/>
    </i>
    <i>
      <x v="161"/>
    </i>
    <i>
      <x v="101"/>
    </i>
    <i>
      <x v="23"/>
    </i>
    <i>
      <x v="353"/>
    </i>
    <i>
      <x v="333"/>
    </i>
    <i>
      <x v="57"/>
    </i>
    <i>
      <x v="177"/>
    </i>
    <i>
      <x v="275"/>
    </i>
    <i>
      <x v="226"/>
    </i>
    <i>
      <x v="233"/>
    </i>
    <i>
      <x v="65"/>
    </i>
    <i>
      <x v="134"/>
    </i>
    <i>
      <x v="349"/>
    </i>
    <i>
      <x v="173"/>
    </i>
    <i>
      <x v="224"/>
    </i>
    <i>
      <x v="250"/>
    </i>
    <i>
      <x v="286"/>
    </i>
    <i>
      <x v="219"/>
    </i>
    <i>
      <x v="346"/>
    </i>
    <i>
      <x v="66"/>
    </i>
    <i>
      <x v="314"/>
    </i>
    <i>
      <x v="338"/>
    </i>
    <i>
      <x v="281"/>
    </i>
    <i>
      <x v="118"/>
    </i>
    <i>
      <x v="440"/>
    </i>
    <i>
      <x v="99"/>
    </i>
    <i>
      <x v="185"/>
    </i>
    <i>
      <x v="310"/>
    </i>
    <i>
      <x v="292"/>
    </i>
    <i>
      <x v="416"/>
    </i>
    <i>
      <x v="129"/>
    </i>
    <i>
      <x v="293"/>
    </i>
    <i>
      <x v="433"/>
    </i>
    <i>
      <x v="277"/>
    </i>
    <i>
      <x v="123"/>
    </i>
    <i>
      <x v="452"/>
    </i>
    <i>
      <x v="456"/>
    </i>
    <i>
      <x v="155"/>
    </i>
    <i>
      <x v="77"/>
    </i>
    <i>
      <x v="145"/>
    </i>
    <i>
      <x v="195"/>
    </i>
    <i>
      <x v="259"/>
    </i>
    <i>
      <x v="437"/>
    </i>
    <i>
      <x v="199"/>
    </i>
    <i>
      <x v="252"/>
    </i>
    <i>
      <x v="372"/>
    </i>
    <i>
      <x v="56"/>
    </i>
    <i>
      <x v="98"/>
    </i>
    <i>
      <x v="34"/>
    </i>
    <i>
      <x v="127"/>
    </i>
    <i>
      <x v="72"/>
    </i>
    <i>
      <x v="165"/>
    </i>
    <i>
      <x v="4"/>
    </i>
    <i>
      <x v="70"/>
    </i>
    <i>
      <x v="207"/>
    </i>
    <i>
      <x v="96"/>
    </i>
    <i>
      <x v="274"/>
    </i>
    <i>
      <x v="220"/>
    </i>
    <i>
      <x v="208"/>
    </i>
    <i>
      <x v="85"/>
    </i>
    <i>
      <x v="360"/>
    </i>
    <i>
      <x v="282"/>
    </i>
    <i>
      <x v="27"/>
    </i>
    <i>
      <x v="422"/>
    </i>
    <i>
      <x v="135"/>
    </i>
    <i>
      <x v="19"/>
    </i>
    <i>
      <x v="191"/>
    </i>
    <i>
      <x v="192"/>
    </i>
    <i>
      <x v="303"/>
    </i>
    <i>
      <x v="74"/>
    </i>
    <i>
      <x v="175"/>
    </i>
    <i>
      <x v="243"/>
    </i>
    <i>
      <x v="302"/>
    </i>
    <i>
      <x v="40"/>
    </i>
    <i>
      <x v="91"/>
    </i>
    <i>
      <x v="247"/>
    </i>
    <i>
      <x v="100"/>
    </i>
    <i>
      <x v="410"/>
    </i>
    <i>
      <x v="166"/>
    </i>
    <i>
      <x v="326"/>
    </i>
    <i>
      <x v="38"/>
    </i>
    <i>
      <x v="44"/>
    </i>
    <i>
      <x v="441"/>
    </i>
    <i>
      <x v="368"/>
    </i>
    <i>
      <x v="183"/>
    </i>
    <i>
      <x v="334"/>
    </i>
    <i>
      <x v="1"/>
    </i>
    <i>
      <x v="362"/>
    </i>
    <i>
      <x v="231"/>
    </i>
    <i>
      <x v="291"/>
    </i>
    <i>
      <x v="132"/>
    </i>
    <i>
      <x v="61"/>
    </i>
    <i>
      <x v="423"/>
    </i>
    <i>
      <x v="55"/>
    </i>
    <i>
      <x v="262"/>
    </i>
    <i>
      <x v="256"/>
    </i>
    <i>
      <x v="138"/>
    </i>
    <i>
      <x v="350"/>
    </i>
    <i>
      <x v="147"/>
    </i>
    <i>
      <x v="287"/>
    </i>
    <i>
      <x v="53"/>
    </i>
    <i>
      <x v="114"/>
    </i>
    <i>
      <x v="230"/>
    </i>
    <i>
      <x v="337"/>
    </i>
    <i>
      <x v="280"/>
    </i>
    <i>
      <x v="144"/>
    </i>
    <i>
      <x v="241"/>
    </i>
    <i>
      <x v="370"/>
    </i>
    <i>
      <x v="83"/>
    </i>
    <i>
      <x v="315"/>
    </i>
    <i>
      <x v="382"/>
    </i>
    <i>
      <x v="408"/>
    </i>
    <i>
      <x v="190"/>
    </i>
    <i>
      <x v="84"/>
    </i>
    <i>
      <x v="322"/>
    </i>
    <i>
      <x v="332"/>
    </i>
    <i>
      <x v="172"/>
    </i>
    <i>
      <x v="304"/>
    </i>
    <i>
      <x v="335"/>
    </i>
    <i>
      <x v="387"/>
    </i>
    <i>
      <x v="367"/>
    </i>
    <i>
      <x v="308"/>
    </i>
    <i>
      <x v="128"/>
    </i>
    <i>
      <x v="17"/>
    </i>
    <i>
      <x v="365"/>
    </i>
    <i>
      <x v="239"/>
    </i>
    <i>
      <x v="39"/>
    </i>
    <i>
      <x v="2"/>
    </i>
    <i>
      <x v="28"/>
    </i>
    <i>
      <x v="63"/>
    </i>
    <i>
      <x v="87"/>
    </i>
    <i>
      <x v="414"/>
    </i>
    <i>
      <x v="13"/>
    </i>
    <i>
      <x v="443"/>
    </i>
    <i>
      <x v="11"/>
    </i>
    <i>
      <x v="140"/>
    </i>
    <i>
      <x v="431"/>
    </i>
    <i>
      <x v="222"/>
    </i>
    <i>
      <x v="182"/>
    </i>
    <i>
      <x v="232"/>
    </i>
    <i>
      <x v="309"/>
    </i>
    <i>
      <x v="201"/>
    </i>
    <i>
      <x v="359"/>
    </i>
    <i>
      <x v="133"/>
    </i>
    <i>
      <x v="257"/>
    </i>
    <i>
      <x v="418"/>
    </i>
    <i>
      <x v="88"/>
    </i>
    <i>
      <x v="324"/>
    </i>
    <i>
      <x v="32"/>
    </i>
    <i>
      <x v="306"/>
    </i>
    <i>
      <x v="142"/>
    </i>
    <i>
      <x v="371"/>
    </i>
    <i>
      <x v="69"/>
    </i>
    <i>
      <x v="449"/>
    </i>
    <i>
      <x v="290"/>
    </i>
    <i>
      <x v="383"/>
    </i>
    <i>
      <x v="143"/>
    </i>
    <i>
      <x v="330"/>
    </i>
    <i>
      <x v="51"/>
    </i>
    <i>
      <x v="265"/>
    </i>
    <i>
      <x v="186"/>
    </i>
    <i>
      <x v="390"/>
    </i>
    <i>
      <x v="227"/>
    </i>
    <i>
      <x v="187"/>
    </i>
    <i>
      <x v="336"/>
    </i>
    <i>
      <x v="329"/>
    </i>
    <i>
      <x v="450"/>
    </i>
    <i>
      <x v="71"/>
    </i>
    <i>
      <x v="41"/>
    </i>
    <i>
      <x v="139"/>
    </i>
    <i>
      <x v="254"/>
    </i>
    <i>
      <x v="386"/>
    </i>
    <i>
      <x v="400"/>
    </i>
    <i>
      <x v="24"/>
    </i>
    <i>
      <x v="355"/>
    </i>
    <i>
      <x v="424"/>
    </i>
    <i>
      <x v="429"/>
    </i>
    <i>
      <x v="221"/>
    </i>
    <i>
      <x v="79"/>
    </i>
    <i>
      <x v="401"/>
    </i>
    <i>
      <x v="426"/>
    </i>
    <i>
      <x v="447"/>
    </i>
    <i>
      <x v="294"/>
    </i>
    <i>
      <x v="389"/>
    </i>
    <i>
      <x v="122"/>
    </i>
    <i>
      <x v="95"/>
    </i>
    <i>
      <x v="106"/>
    </i>
    <i>
      <x v="283"/>
    </i>
    <i>
      <x v="284"/>
    </i>
    <i>
      <x v="421"/>
    </i>
    <i>
      <x v="93"/>
    </i>
    <i>
      <x v="406"/>
    </i>
    <i>
      <x v="432"/>
    </i>
    <i>
      <x v="270"/>
    </i>
    <i>
      <x v="394"/>
    </i>
    <i>
      <x v="136"/>
    </i>
    <i>
      <x v="5"/>
    </i>
    <i>
      <x v="375"/>
    </i>
    <i>
      <x v="46"/>
    </i>
    <i>
      <x v="446"/>
    </i>
    <i>
      <x v="245"/>
    </i>
    <i>
      <x v="242"/>
    </i>
    <i>
      <x v="49"/>
    </i>
    <i>
      <x v="442"/>
    </i>
    <i>
      <x v="255"/>
    </i>
    <i>
      <x v="374"/>
    </i>
    <i>
      <x/>
    </i>
    <i>
      <x v="428"/>
    </i>
    <i>
      <x v="453"/>
    </i>
    <i>
      <x v="439"/>
    </i>
    <i>
      <x v="229"/>
    </i>
    <i>
      <x v="454"/>
    </i>
    <i>
      <x v="36"/>
    </i>
    <i>
      <x v="12"/>
    </i>
    <i>
      <x v="373"/>
    </i>
    <i>
      <x v="420"/>
    </i>
    <i>
      <x v="427"/>
    </i>
    <i>
      <x v="419"/>
    </i>
    <i>
      <x v="425"/>
    </i>
    <i>
      <x v="331"/>
    </i>
    <i>
      <x v="235"/>
    </i>
    <i>
      <x v="121"/>
    </i>
    <i>
      <x v="223"/>
    </i>
    <i>
      <x v="341"/>
    </i>
    <i>
      <x v="43"/>
    </i>
    <i>
      <x v="381"/>
    </i>
    <i>
      <x v="178"/>
    </i>
    <i>
      <x v="339"/>
    </i>
    <i>
      <x v="180"/>
    </i>
    <i>
      <x v="181"/>
    </i>
    <i>
      <x v="316"/>
    </i>
    <i>
      <x v="179"/>
    </i>
    <i>
      <x v="319"/>
    </i>
    <i>
      <x v="210"/>
    </i>
    <i>
      <x v="244"/>
    </i>
    <i>
      <x v="35"/>
    </i>
    <i>
      <x v="318"/>
    </i>
    <i>
      <x v="348"/>
    </i>
    <i>
      <x v="278"/>
    </i>
    <i>
      <x v="120"/>
    </i>
    <i>
      <x v="285"/>
    </i>
    <i>
      <x v="266"/>
    </i>
    <i>
      <x v="92"/>
    </i>
    <i>
      <x v="323"/>
    </i>
    <i>
      <x v="209"/>
    </i>
    <i>
      <x v="170"/>
    </i>
    <i>
      <x v="9"/>
    </i>
    <i>
      <x v="131"/>
    </i>
    <i>
      <x v="102"/>
    </i>
    <i>
      <x v="352"/>
    </i>
    <i>
      <x v="81"/>
    </i>
    <i>
      <x v="272"/>
    </i>
    <i>
      <x v="225"/>
    </i>
    <i>
      <x v="111"/>
    </i>
    <i>
      <x v="82"/>
    </i>
    <i>
      <x v="48"/>
    </i>
    <i>
      <x v="407"/>
    </i>
    <i>
      <x v="328"/>
    </i>
    <i>
      <x v="105"/>
    </i>
    <i>
      <x v="320"/>
    </i>
    <i>
      <x v="117"/>
    </i>
    <i>
      <x v="345"/>
    </i>
    <i>
      <x v="218"/>
    </i>
    <i>
      <x v="169"/>
    </i>
    <i>
      <x v="311"/>
    </i>
    <i>
      <x v="217"/>
    </i>
    <i>
      <x v="80"/>
    </i>
    <i>
      <x v="351"/>
    </i>
    <i>
      <x v="327"/>
    </i>
    <i>
      <x v="228"/>
    </i>
    <i>
      <x v="435"/>
    </i>
    <i>
      <x v="213"/>
    </i>
    <i>
      <x v="52"/>
    </i>
    <i>
      <x v="300"/>
    </i>
    <i>
      <x v="299"/>
    </i>
    <i>
      <x v="215"/>
    </i>
    <i>
      <x v="347"/>
    </i>
    <i>
      <x v="107"/>
    </i>
    <i>
      <x v="108"/>
    </i>
    <i>
      <x v="78"/>
    </i>
    <i>
      <x v="380"/>
    </i>
    <i>
      <x v="214"/>
    </i>
    <i>
      <x v="434"/>
    </i>
    <i>
      <x v="398"/>
    </i>
    <i>
      <x v="396"/>
    </i>
    <i>
      <x v="399"/>
    </i>
    <i>
      <x v="411"/>
    </i>
    <i>
      <x v="397"/>
    </i>
    <i>
      <x v="436"/>
    </i>
    <i>
      <x v="430"/>
    </i>
    <i>
      <x v="31"/>
    </i>
    <i>
      <x v="273"/>
    </i>
    <i>
      <x v="307"/>
    </i>
    <i>
      <x v="158"/>
    </i>
    <i>
      <x v="342"/>
    </i>
    <i>
      <x v="455"/>
    </i>
    <i>
      <x v="356"/>
    </i>
    <i>
      <x v="189"/>
    </i>
    <i>
      <x v="354"/>
    </i>
    <i>
      <x v="457"/>
    </i>
    <i>
      <x v="458"/>
    </i>
    <i>
      <x v="97"/>
    </i>
    <i>
      <x v="261"/>
    </i>
    <i>
      <x v="385"/>
    </i>
    <i>
      <x v="203"/>
    </i>
    <i>
      <x v="216"/>
    </i>
    <i>
      <x v="157"/>
    </i>
    <i>
      <x v="344"/>
    </i>
    <i>
      <x v="317"/>
    </i>
    <i>
      <x v="94"/>
    </i>
    <i>
      <x v="267"/>
    </i>
    <i>
      <x v="357"/>
    </i>
    <i>
      <x v="301"/>
    </i>
    <i>
      <x v="76"/>
    </i>
    <i>
      <x v="119"/>
    </i>
    <i>
      <x v="60"/>
    </i>
    <i>
      <x v="298"/>
    </i>
    <i>
      <x v="363"/>
    </i>
    <i>
      <x v="276"/>
    </i>
    <i>
      <x v="358"/>
    </i>
    <i>
      <x v="269"/>
    </i>
    <i>
      <x v="268"/>
    </i>
    <i>
      <x v="403"/>
    </i>
    <i>
      <x v="384"/>
    </i>
    <i>
      <x v="248"/>
    </i>
    <i>
      <x v="163"/>
    </i>
    <i>
      <x v="141"/>
    </i>
    <i>
      <x v="29"/>
    </i>
    <i>
      <x v="340"/>
    </i>
    <i>
      <x v="188"/>
    </i>
    <i>
      <x v="404"/>
    </i>
    <i>
      <x v="154"/>
    </i>
    <i>
      <x v="405"/>
    </i>
    <i>
      <x v="194"/>
    </i>
    <i>
      <x v="305"/>
    </i>
    <i>
      <x v="153"/>
    </i>
    <i>
      <x v="325"/>
    </i>
    <i>
      <x v="110"/>
    </i>
    <i>
      <x v="312"/>
    </i>
    <i>
      <x v="402"/>
    </i>
    <i>
      <x v="460"/>
    </i>
    <i>
      <x v="109"/>
    </i>
    <i>
      <x v="164"/>
    </i>
    <i>
      <x v="251"/>
    </i>
    <i>
      <x v="459"/>
    </i>
    <i>
      <x v="461"/>
    </i>
    <i>
      <x v="18"/>
    </i>
    <i>
      <x v="42"/>
    </i>
    <i>
      <x v="393"/>
    </i>
    <i>
      <x v="200"/>
    </i>
    <i>
      <x v="162"/>
    </i>
    <i>
      <x v="168"/>
    </i>
    <i>
      <x v="258"/>
    </i>
    <i>
      <x v="124"/>
    </i>
    <i>
      <x v="167"/>
    </i>
    <i>
      <x v="253"/>
    </i>
    <i>
      <x v="20"/>
    </i>
    <i>
      <x v="202"/>
    </i>
    <i>
      <x v="10"/>
    </i>
    <i>
      <x v="7"/>
    </i>
    <i>
      <x v="89"/>
    </i>
    <i>
      <x v="86"/>
    </i>
    <i>
      <x v="288"/>
    </i>
    <i>
      <x v="47"/>
    </i>
    <i>
      <x v="451"/>
    </i>
    <i>
      <x v="30"/>
    </i>
    <i>
      <x v="160"/>
    </i>
    <i>
      <x v="149"/>
    </i>
    <i>
      <x v="150"/>
    </i>
    <i>
      <x v="2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Profit Margin" fld="12" subtotal="average" baseField="0" baseItem="0"/>
  </dataFields>
  <formats count="58">
    <format dxfId="128">
      <pivotArea type="all" dataOnly="0" outline="0" fieldPosition="0"/>
    </format>
    <format dxfId="129">
      <pivotArea outline="0" collapsedLevelsAreSubtotals="1" fieldPosition="0"/>
    </format>
    <format dxfId="130">
      <pivotArea type="origin" dataOnly="0" labelOnly="1" outline="0" fieldPosition="0"/>
    </format>
    <format dxfId="131">
      <pivotArea field="4" type="button" dataOnly="0" labelOnly="1" outline="0" axis="axisCol" fieldPosition="0"/>
    </format>
    <format dxfId="132">
      <pivotArea type="topRight" dataOnly="0" labelOnly="1" outline="0" fieldPosition="0"/>
    </format>
    <format dxfId="133">
      <pivotArea field="0" type="button" dataOnly="0" labelOnly="1" outline="0" axis="axisRow" fieldPosition="0"/>
    </format>
    <format dxfId="13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3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3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8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9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40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4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42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43">
      <pivotArea dataOnly="0" labelOnly="1" fieldPosition="0">
        <references count="1">
          <reference field="0" count="14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</reference>
        </references>
      </pivotArea>
    </format>
    <format dxfId="144">
      <pivotArea dataOnly="0" labelOnly="1" grandRow="1" outline="0" fieldPosition="0"/>
    </format>
    <format dxfId="145">
      <pivotArea dataOnly="0" labelOnly="1" fieldPosition="0">
        <references count="1">
          <reference field="4" count="0"/>
        </references>
      </pivotArea>
    </format>
    <format dxfId="146">
      <pivotArea dataOnly="0" labelOnly="1" grandCol="1" outline="0" fieldPosition="0"/>
    </format>
    <format dxfId="147">
      <pivotArea type="all" dataOnly="0" outline="0" fieldPosition="0"/>
    </format>
    <format dxfId="148">
      <pivotArea outline="0" collapsedLevelsAreSubtotals="1" fieldPosition="0"/>
    </format>
    <format dxfId="149">
      <pivotArea type="origin" dataOnly="0" labelOnly="1" outline="0" fieldPosition="0"/>
    </format>
    <format dxfId="150">
      <pivotArea field="4" type="button" dataOnly="0" labelOnly="1" outline="0" axis="axisCol" fieldPosition="0"/>
    </format>
    <format dxfId="151">
      <pivotArea type="topRight" dataOnly="0" labelOnly="1" outline="0" fieldPosition="0"/>
    </format>
    <format dxfId="152">
      <pivotArea field="0" type="button" dataOnly="0" labelOnly="1" outline="0" axis="axisRow" fieldPosition="0"/>
    </format>
    <format dxfId="15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6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5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58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5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60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61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62">
      <pivotArea dataOnly="0" labelOnly="1" fieldPosition="0">
        <references count="1">
          <reference field="0" count="14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</reference>
        </references>
      </pivotArea>
    </format>
    <format dxfId="163">
      <pivotArea dataOnly="0" labelOnly="1" grandRow="1" outline="0" fieldPosition="0"/>
    </format>
    <format dxfId="164">
      <pivotArea dataOnly="0" labelOnly="1" fieldPosition="0">
        <references count="1">
          <reference field="4" count="0"/>
        </references>
      </pivotArea>
    </format>
    <format dxfId="165">
      <pivotArea dataOnly="0" labelOnly="1" grandCol="1" outline="0" fieldPosition="0"/>
    </format>
    <format dxfId="166">
      <pivotArea type="all" dataOnly="0" outline="0" fieldPosition="0"/>
    </format>
    <format dxfId="167">
      <pivotArea outline="0" collapsedLevelsAreSubtotals="1" fieldPosition="0"/>
    </format>
    <format dxfId="168">
      <pivotArea type="origin" dataOnly="0" labelOnly="1" outline="0" fieldPosition="0"/>
    </format>
    <format dxfId="169">
      <pivotArea field="4" type="button" dataOnly="0" labelOnly="1" outline="0" axis="axisCol" fieldPosition="0"/>
    </format>
    <format dxfId="170">
      <pivotArea type="topRight" dataOnly="0" labelOnly="1" outline="0" fieldPosition="0"/>
    </format>
    <format dxfId="171">
      <pivotArea field="0" type="button" dataOnly="0" labelOnly="1" outline="0" axis="axisRow" fieldPosition="0"/>
    </format>
    <format dxfId="17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76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77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78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79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81">
      <pivotArea dataOnly="0" labelOnly="1" fieldPosition="0">
        <references count="1">
          <reference field="0" count="14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</reference>
        </references>
      </pivotArea>
    </format>
    <format dxfId="182">
      <pivotArea dataOnly="0" labelOnly="1" grandRow="1" outline="0" fieldPosition="0"/>
    </format>
    <format dxfId="183">
      <pivotArea dataOnly="0" labelOnly="1" fieldPosition="0">
        <references count="1">
          <reference field="4" count="0"/>
        </references>
      </pivotArea>
    </format>
    <format dxfId="184">
      <pivotArea dataOnly="0" labelOnly="1" grandCol="1" outline="0" fieldPosition="0"/>
    </format>
    <format dxfId="185">
      <pivotArea grandCol="1" outline="0" collapsedLevelsAreSubtotals="1" fieldPosition="0"/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46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470" firstHeaderRow="1" firstDataRow="2" firstDataCol="1"/>
  <pivotFields count="13">
    <pivotField axis="axisRow" subtotalTop="0" showAll="0" sortType="descending">
      <items count="465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50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32"/>
        <item x="78"/>
        <item x="79"/>
        <item x="80"/>
        <item x="83"/>
        <item x="81"/>
        <item x="82"/>
        <item x="84"/>
        <item x="85"/>
        <item x="86"/>
        <item x="87"/>
        <item x="88"/>
        <item x="89"/>
        <item x="90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12"/>
        <item x="109"/>
        <item x="110"/>
        <item x="111"/>
        <item x="113"/>
        <item x="114"/>
        <item x="116"/>
        <item x="117"/>
        <item x="118"/>
        <item x="119"/>
        <item x="120"/>
        <item x="93"/>
        <item x="121"/>
        <item x="122"/>
        <item x="123"/>
        <item x="124"/>
        <item x="125"/>
        <item x="126"/>
        <item x="128"/>
        <item x="129"/>
        <item x="130"/>
        <item x="131"/>
        <item x="115"/>
        <item x="77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6"/>
        <item x="147"/>
        <item x="150"/>
        <item x="151"/>
        <item x="152"/>
        <item x="154"/>
        <item x="155"/>
        <item x="156"/>
        <item x="157"/>
        <item x="158"/>
        <item x="161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08"/>
        <item x="176"/>
        <item x="177"/>
        <item x="178"/>
        <item x="179"/>
        <item x="180"/>
        <item x="181"/>
        <item x="182"/>
        <item x="183"/>
        <item x="148"/>
        <item x="149"/>
        <item x="159"/>
        <item x="142"/>
        <item x="184"/>
        <item x="185"/>
        <item x="186"/>
        <item x="187"/>
        <item x="188"/>
        <item x="189"/>
        <item x="190"/>
        <item x="191"/>
        <item x="192"/>
        <item x="127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4"/>
        <item x="255"/>
        <item x="256"/>
        <item x="257"/>
        <item x="258"/>
        <item x="259"/>
        <item x="260"/>
        <item x="261"/>
        <item x="196"/>
        <item x="262"/>
        <item x="263"/>
        <item x="264"/>
        <item x="265"/>
        <item x="266"/>
        <item x="267"/>
        <item x="268"/>
        <item x="272"/>
        <item x="269"/>
        <item x="270"/>
        <item x="271"/>
        <item x="273"/>
        <item x="274"/>
        <item x="275"/>
        <item x="252"/>
        <item x="277"/>
        <item x="276"/>
        <item x="279"/>
        <item x="280"/>
        <item x="281"/>
        <item x="283"/>
        <item x="284"/>
        <item x="28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153"/>
        <item x="303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253"/>
        <item x="318"/>
        <item x="319"/>
        <item x="320"/>
        <item x="321"/>
        <item x="322"/>
        <item x="323"/>
        <item x="324"/>
        <item x="325"/>
        <item x="326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2"/>
        <item x="363"/>
        <item x="364"/>
        <item x="365"/>
        <item x="366"/>
        <item x="369"/>
        <item x="370"/>
        <item x="371"/>
        <item x="372"/>
        <item x="373"/>
        <item x="374"/>
        <item x="375"/>
        <item x="376"/>
        <item x="380"/>
        <item x="381"/>
        <item x="382"/>
        <item x="383"/>
        <item x="385"/>
        <item x="386"/>
        <item x="387"/>
        <item x="389"/>
        <item x="390"/>
        <item x="391"/>
        <item x="392"/>
        <item x="377"/>
        <item x="378"/>
        <item x="379"/>
        <item x="393"/>
        <item x="394"/>
        <item x="395"/>
        <item x="384"/>
        <item x="396"/>
        <item x="397"/>
        <item x="398"/>
        <item x="399"/>
        <item x="361"/>
        <item x="400"/>
        <item x="401"/>
        <item x="402"/>
        <item x="403"/>
        <item x="404"/>
        <item x="405"/>
        <item x="406"/>
        <item x="407"/>
        <item x="408"/>
        <item x="327"/>
        <item x="278"/>
        <item x="367"/>
        <item x="368"/>
        <item x="328"/>
        <item x="335"/>
        <item x="409"/>
        <item x="410"/>
        <item x="411"/>
        <item x="412"/>
        <item x="413"/>
        <item x="414"/>
        <item x="415"/>
        <item x="416"/>
        <item x="417"/>
        <item x="420"/>
        <item x="421"/>
        <item x="418"/>
        <item x="419"/>
        <item x="422"/>
        <item x="423"/>
        <item x="424"/>
        <item x="425"/>
        <item x="428"/>
        <item x="426"/>
        <item x="427"/>
        <item x="429"/>
        <item x="430"/>
        <item x="432"/>
        <item x="433"/>
        <item x="431"/>
        <item x="434"/>
        <item x="435"/>
        <item x="436"/>
        <item x="438"/>
        <item x="439"/>
        <item x="440"/>
        <item x="441"/>
        <item x="442"/>
        <item x="443"/>
        <item x="437"/>
        <item x="445"/>
        <item x="446"/>
        <item x="448"/>
        <item x="449"/>
        <item x="450"/>
        <item x="451"/>
        <item x="452"/>
        <item x="388"/>
        <item x="453"/>
        <item x="454"/>
        <item x="444"/>
        <item x="455"/>
        <item x="456"/>
        <item x="457"/>
        <item x="458"/>
        <item x="459"/>
        <item x="460"/>
        <item x="461"/>
        <item x="462"/>
        <item x="463"/>
        <item x="4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2" subtotalTop="0" showAll="0"/>
    <pivotField subtotalTop="0" showAll="0"/>
    <pivotField axis="axisCol" subtotalTop="0" showAll="0">
      <items count="6">
        <item x="1"/>
        <item x="3"/>
        <item x="2"/>
        <item x="0"/>
        <item x="4"/>
        <item t="default"/>
      </items>
    </pivotField>
    <pivotField subtotalTop="0" showAll="0"/>
    <pivotField numFmtId="4" subtotalTop="0" showAll="0"/>
    <pivotField subtotalTop="0" showAll="0"/>
    <pivotField subtotalTop="0" showAll="0"/>
    <pivotField subtotalTop="0" showAll="0"/>
    <pivotField numFmtId="2" subtotalTop="0" showAll="0"/>
    <pivotField dataField="1" subtotalTop="0" showAll="0"/>
    <pivotField subtotalTop="0" showAll="0"/>
  </pivotFields>
  <rowFields count="1">
    <field x="0"/>
  </rowFields>
  <rowItems count="465">
    <i>
      <x v="23"/>
    </i>
    <i>
      <x v="116"/>
    </i>
    <i>
      <x v="147"/>
    </i>
    <i>
      <x v="114"/>
    </i>
    <i>
      <x v="56"/>
    </i>
    <i>
      <x v="123"/>
    </i>
    <i>
      <x v="73"/>
    </i>
    <i>
      <x v="330"/>
    </i>
    <i>
      <x v="303"/>
    </i>
    <i>
      <x v="103"/>
    </i>
    <i>
      <x v="85"/>
    </i>
    <i>
      <x v="34"/>
    </i>
    <i>
      <x v="115"/>
    </i>
    <i>
      <x v="25"/>
    </i>
    <i>
      <x v="74"/>
    </i>
    <i>
      <x v="101"/>
    </i>
    <i>
      <x v="161"/>
    </i>
    <i>
      <x v="69"/>
    </i>
    <i>
      <x v="102"/>
    </i>
    <i>
      <x v="165"/>
    </i>
    <i>
      <x v="175"/>
    </i>
    <i>
      <x v="142"/>
    </i>
    <i>
      <x v="47"/>
    </i>
    <i>
      <x v="133"/>
    </i>
    <i>
      <x v="70"/>
    </i>
    <i>
      <x v="97"/>
    </i>
    <i>
      <x v="224"/>
    </i>
    <i>
      <x v="62"/>
    </i>
    <i>
      <x v="112"/>
    </i>
    <i>
      <x v="37"/>
    </i>
    <i>
      <x v="226"/>
    </i>
    <i>
      <x v="315"/>
    </i>
    <i>
      <x v="68"/>
    </i>
    <i>
      <x v="87"/>
    </i>
    <i>
      <x v="6"/>
    </i>
    <i>
      <x v="205"/>
    </i>
    <i>
      <x v="96"/>
    </i>
    <i>
      <x v="14"/>
    </i>
    <i>
      <x v="329"/>
    </i>
    <i>
      <x v="296"/>
    </i>
    <i>
      <x v="156"/>
    </i>
    <i>
      <x v="51"/>
    </i>
    <i>
      <x v="185"/>
    </i>
    <i>
      <x v="213"/>
    </i>
    <i>
      <x v="324"/>
    </i>
    <i>
      <x v="135"/>
    </i>
    <i>
      <x v="293"/>
    </i>
    <i>
      <x v="452"/>
    </i>
    <i>
      <x v="83"/>
    </i>
    <i>
      <x v="59"/>
    </i>
    <i>
      <x v="30"/>
    </i>
    <i>
      <x v="230"/>
    </i>
    <i>
      <x v="134"/>
    </i>
    <i>
      <x v="152"/>
    </i>
    <i>
      <x v="212"/>
    </i>
    <i>
      <x v="129"/>
    </i>
    <i>
      <x v="195"/>
    </i>
    <i>
      <x v="237"/>
    </i>
    <i>
      <x v="75"/>
    </i>
    <i>
      <x v="271"/>
    </i>
    <i>
      <x v="21"/>
    </i>
    <i>
      <x v="151"/>
    </i>
    <i>
      <x v="149"/>
    </i>
    <i>
      <x v="19"/>
    </i>
    <i>
      <x v="50"/>
    </i>
    <i>
      <x v="219"/>
    </i>
    <i>
      <x v="274"/>
    </i>
    <i>
      <x v="125"/>
    </i>
    <i>
      <x v="159"/>
    </i>
    <i>
      <x v="77"/>
    </i>
    <i>
      <x v="15"/>
    </i>
    <i>
      <x v="179"/>
    </i>
    <i>
      <x v="11"/>
    </i>
    <i>
      <x v="401"/>
    </i>
    <i>
      <x v="211"/>
    </i>
    <i>
      <x v="126"/>
    </i>
    <i>
      <x v="53"/>
    </i>
    <i>
      <x v="257"/>
    </i>
    <i>
      <x v="392"/>
    </i>
    <i>
      <x v="234"/>
    </i>
    <i>
      <x v="145"/>
    </i>
    <i>
      <x v="90"/>
    </i>
    <i>
      <x v="160"/>
    </i>
    <i>
      <x v="295"/>
    </i>
    <i>
      <x v="377"/>
    </i>
    <i>
      <x v="113"/>
    </i>
    <i>
      <x v="231"/>
    </i>
    <i>
      <x v="204"/>
    </i>
    <i>
      <x v="260"/>
    </i>
    <i>
      <x v="40"/>
    </i>
    <i>
      <x v="310"/>
    </i>
    <i>
      <x v="98"/>
    </i>
    <i>
      <x v="335"/>
    </i>
    <i>
      <x v="370"/>
    </i>
    <i>
      <x v="382"/>
    </i>
    <i>
      <x v="26"/>
    </i>
    <i>
      <x v="361"/>
    </i>
    <i>
      <x v="148"/>
    </i>
    <i>
      <x v="264"/>
    </i>
    <i>
      <x v="288"/>
    </i>
    <i>
      <x v="371"/>
    </i>
    <i>
      <x v="32"/>
    </i>
    <i>
      <x v="341"/>
    </i>
    <i>
      <x v="220"/>
    </i>
    <i>
      <x v="71"/>
    </i>
    <i>
      <x v="308"/>
    </i>
    <i>
      <x v="176"/>
    </i>
    <i>
      <x v="232"/>
    </i>
    <i>
      <x v="463"/>
    </i>
    <i>
      <x v="360"/>
    </i>
    <i>
      <x v="67"/>
    </i>
    <i>
      <x v="45"/>
    </i>
    <i>
      <x v="255"/>
    </i>
    <i>
      <x v="88"/>
    </i>
    <i>
      <x v="343"/>
    </i>
    <i>
      <x v="4"/>
    </i>
    <i>
      <x v="359"/>
    </i>
    <i>
      <x v="388"/>
    </i>
    <i>
      <x v="105"/>
    </i>
    <i>
      <x v="367"/>
    </i>
    <i>
      <x v="239"/>
    </i>
    <i>
      <x v="364"/>
    </i>
    <i>
      <x v="104"/>
    </i>
    <i>
      <x v="65"/>
    </i>
    <i>
      <x v="247"/>
    </i>
    <i>
      <x v="93"/>
    </i>
    <i>
      <x v="191"/>
    </i>
    <i>
      <x v="63"/>
    </i>
    <i>
      <x v="287"/>
    </i>
    <i>
      <x v="337"/>
    </i>
    <i>
      <x v="27"/>
    </i>
    <i>
      <x v="281"/>
    </i>
    <i>
      <x v="138"/>
    </i>
    <i>
      <x v="395"/>
    </i>
    <i>
      <x v="238"/>
    </i>
    <i>
      <x v="140"/>
    </i>
    <i>
      <x v="415"/>
    </i>
    <i>
      <x v="150"/>
    </i>
    <i>
      <x v="263"/>
    </i>
    <i>
      <x v="17"/>
    </i>
    <i>
      <x v="221"/>
    </i>
    <i>
      <x v="52"/>
    </i>
    <i>
      <x v="369"/>
    </i>
    <i>
      <x v="270"/>
    </i>
    <i>
      <x v="208"/>
    </i>
    <i>
      <x v="252"/>
    </i>
    <i>
      <x v="286"/>
    </i>
    <i>
      <x v="250"/>
    </i>
    <i>
      <x v="55"/>
    </i>
    <i>
      <x v="91"/>
    </i>
    <i>
      <x v="321"/>
    </i>
    <i>
      <x v="144"/>
    </i>
    <i>
      <x v="66"/>
    </i>
    <i>
      <x v="372"/>
    </i>
    <i>
      <x v="365"/>
    </i>
    <i>
      <x v="72"/>
    </i>
    <i>
      <x v="206"/>
    </i>
    <i>
      <x v="302"/>
    </i>
    <i>
      <x v="246"/>
    </i>
    <i>
      <x v="84"/>
    </i>
    <i>
      <x v="241"/>
    </i>
    <i>
      <x v="24"/>
    </i>
    <i>
      <x v="431"/>
    </i>
    <i>
      <x v="391"/>
    </i>
    <i>
      <x v="290"/>
    </i>
    <i>
      <x v="199"/>
    </i>
    <i>
      <x v="412"/>
    </i>
    <i>
      <x v="406"/>
    </i>
    <i>
      <x v="3"/>
    </i>
    <i>
      <x/>
    </i>
    <i>
      <x v="350"/>
    </i>
    <i>
      <x v="292"/>
    </i>
    <i>
      <x v="411"/>
    </i>
    <i>
      <x v="314"/>
    </i>
    <i>
      <x v="316"/>
    </i>
    <i>
      <x v="338"/>
    </i>
    <i>
      <x v="128"/>
    </i>
    <i>
      <x v="214"/>
    </i>
    <i>
      <x v="38"/>
    </i>
    <i>
      <x v="432"/>
    </i>
    <i>
      <x v="442"/>
    </i>
    <i>
      <x v="355"/>
    </i>
    <i>
      <x v="181"/>
    </i>
    <i>
      <x v="420"/>
    </i>
    <i>
      <x v="259"/>
    </i>
    <i>
      <x v="457"/>
    </i>
    <i>
      <x v="313"/>
    </i>
    <i>
      <x v="289"/>
    </i>
    <i>
      <x v="414"/>
    </i>
    <i>
      <x v="182"/>
    </i>
    <i>
      <x v="419"/>
    </i>
    <i>
      <x v="386"/>
    </i>
    <i>
      <x v="280"/>
    </i>
    <i>
      <x v="456"/>
    </i>
    <i>
      <x v="186"/>
    </i>
    <i>
      <x v="353"/>
    </i>
    <i>
      <x v="312"/>
    </i>
    <i>
      <x v="379"/>
    </i>
    <i>
      <x v="433"/>
    </i>
    <i>
      <x v="170"/>
    </i>
    <i>
      <x v="143"/>
    </i>
    <i>
      <x v="9"/>
    </i>
    <i>
      <x v="41"/>
    </i>
    <i>
      <x v="253"/>
    </i>
    <i>
      <x v="197"/>
    </i>
    <i>
      <x v="309"/>
    </i>
    <i>
      <x v="462"/>
    </i>
    <i>
      <x v="111"/>
    </i>
    <i>
      <x v="28"/>
    </i>
    <i>
      <x v="336"/>
    </i>
    <i>
      <x v="297"/>
    </i>
    <i>
      <x v="54"/>
    </i>
    <i>
      <x v="334"/>
    </i>
    <i>
      <x v="139"/>
    </i>
    <i>
      <x v="284"/>
    </i>
    <i>
      <x v="435"/>
    </i>
    <i>
      <x v="127"/>
    </i>
    <i>
      <x v="146"/>
    </i>
    <i>
      <x v="354"/>
    </i>
    <i>
      <x v="89"/>
    </i>
    <i>
      <x v="439"/>
    </i>
    <i>
      <x v="306"/>
    </i>
    <i>
      <x v="137"/>
    </i>
    <i>
      <x v="5"/>
    </i>
    <i>
      <x v="279"/>
    </i>
    <i>
      <x v="118"/>
    </i>
    <i>
      <x v="436"/>
    </i>
    <i>
      <x v="190"/>
    </i>
    <i>
      <x v="236"/>
    </i>
    <i>
      <x v="12"/>
    </i>
    <i>
      <x v="378"/>
    </i>
    <i>
      <x v="387"/>
    </i>
    <i>
      <x v="171"/>
    </i>
    <i>
      <x v="438"/>
    </i>
    <i>
      <x v="397"/>
    </i>
    <i>
      <x v="200"/>
    </i>
    <i>
      <x v="262"/>
    </i>
    <i>
      <x v="294"/>
    </i>
    <i>
      <x v="172"/>
    </i>
    <i>
      <x v="155"/>
    </i>
    <i>
      <x v="2"/>
    </i>
    <i>
      <x v="285"/>
    </i>
    <i>
      <x v="198"/>
    </i>
    <i>
      <x v="169"/>
    </i>
    <i>
      <x v="307"/>
    </i>
    <i>
      <x v="454"/>
    </i>
    <i>
      <x v="173"/>
    </i>
    <i>
      <x v="222"/>
    </i>
    <i>
      <x v="178"/>
    </i>
    <i>
      <x v="339"/>
    </i>
    <i>
      <x v="407"/>
    </i>
    <i>
      <x v="100"/>
    </i>
    <i>
      <x v="46"/>
    </i>
    <i>
      <x v="376"/>
    </i>
    <i>
      <x v="331"/>
    </i>
    <i>
      <x v="22"/>
    </i>
    <i>
      <x v="356"/>
    </i>
    <i>
      <x v="409"/>
    </i>
    <i>
      <x v="196"/>
    </i>
    <i>
      <x v="201"/>
    </i>
    <i>
      <x v="99"/>
    </i>
    <i>
      <x v="333"/>
    </i>
    <i>
      <x v="240"/>
    </i>
    <i>
      <x v="450"/>
    </i>
    <i>
      <x v="95"/>
    </i>
    <i>
      <x v="8"/>
    </i>
    <i>
      <x v="132"/>
    </i>
    <i>
      <x v="396"/>
    </i>
    <i>
      <x v="453"/>
    </i>
    <i>
      <x v="349"/>
    </i>
    <i>
      <x v="130"/>
    </i>
    <i>
      <x v="291"/>
    </i>
    <i>
      <x v="183"/>
    </i>
    <i>
      <x v="207"/>
    </i>
    <i>
      <x v="322"/>
    </i>
    <i>
      <x v="424"/>
    </i>
    <i>
      <x v="58"/>
    </i>
    <i>
      <x v="215"/>
    </i>
    <i>
      <x v="44"/>
    </i>
    <i>
      <x v="437"/>
    </i>
    <i>
      <x v="416"/>
    </i>
    <i>
      <x v="443"/>
    </i>
    <i>
      <x v="366"/>
    </i>
    <i>
      <x v="428"/>
    </i>
    <i>
      <x v="267"/>
    </i>
    <i>
      <x v="57"/>
    </i>
    <i>
      <x v="277"/>
    </i>
    <i>
      <x v="157"/>
    </i>
    <i>
      <x v="39"/>
    </i>
    <i>
      <x v="400"/>
    </i>
    <i>
      <x v="180"/>
    </i>
    <i>
      <x v="418"/>
    </i>
    <i>
      <x v="304"/>
    </i>
    <i>
      <x v="445"/>
    </i>
    <i>
      <x v="346"/>
    </i>
    <i>
      <x v="363"/>
    </i>
    <i>
      <x v="410"/>
    </i>
    <i>
      <x v="242"/>
    </i>
    <i>
      <x v="399"/>
    </i>
    <i>
      <x v="326"/>
    </i>
    <i>
      <x v="373"/>
    </i>
    <i>
      <x v="216"/>
    </i>
    <i>
      <x v="430"/>
    </i>
    <i>
      <x v="251"/>
    </i>
    <i>
      <x v="368"/>
    </i>
    <i>
      <x v="317"/>
    </i>
    <i>
      <x v="402"/>
    </i>
    <i>
      <x v="233"/>
    </i>
    <i>
      <x v="345"/>
    </i>
    <i>
      <x v="117"/>
    </i>
    <i>
      <x v="276"/>
    </i>
    <i>
      <x v="227"/>
    </i>
    <i>
      <x v="381"/>
    </i>
    <i>
      <x v="92"/>
    </i>
    <i>
      <x v="383"/>
    </i>
    <i>
      <x v="64"/>
    </i>
    <i>
      <x v="275"/>
    </i>
    <i>
      <x v="235"/>
    </i>
    <i>
      <x v="13"/>
    </i>
    <i>
      <x v="177"/>
    </i>
    <i>
      <x v="283"/>
    </i>
    <i>
      <x v="79"/>
    </i>
    <i>
      <x v="413"/>
    </i>
    <i>
      <x v="184"/>
    </i>
    <i>
      <x v="448"/>
    </i>
    <i>
      <x v="33"/>
    </i>
    <i>
      <x v="141"/>
    </i>
    <i>
      <x v="393"/>
    </i>
    <i>
      <x v="385"/>
    </i>
    <i>
      <x v="458"/>
    </i>
    <i>
      <x v="362"/>
    </i>
    <i>
      <x v="441"/>
    </i>
    <i>
      <x v="449"/>
    </i>
    <i>
      <x v="344"/>
    </i>
    <i>
      <x v="192"/>
    </i>
    <i>
      <x v="76"/>
    </i>
    <i>
      <x v="394"/>
    </i>
    <i>
      <x v="318"/>
    </i>
    <i>
      <x v="225"/>
    </i>
    <i>
      <x v="174"/>
    </i>
    <i>
      <x v="444"/>
    </i>
    <i>
      <x v="243"/>
    </i>
    <i>
      <x v="131"/>
    </i>
    <i>
      <x v="459"/>
    </i>
    <i>
      <x v="266"/>
    </i>
    <i>
      <x v="384"/>
    </i>
    <i>
      <x v="460"/>
    </i>
    <i>
      <x v="42"/>
    </i>
    <i>
      <x v="187"/>
    </i>
    <i>
      <x v="408"/>
    </i>
    <i>
      <x v="440"/>
    </i>
    <i>
      <x v="272"/>
    </i>
    <i>
      <x v="332"/>
    </i>
    <i>
      <x v="348"/>
    </i>
    <i>
      <x v="60"/>
    </i>
    <i>
      <x v="61"/>
    </i>
    <i>
      <x v="36"/>
    </i>
    <i>
      <x v="202"/>
    </i>
    <i>
      <x v="403"/>
    </i>
    <i>
      <x v="398"/>
    </i>
    <i>
      <x v="273"/>
    </i>
    <i>
      <x v="423"/>
    </i>
    <i>
      <x v="189"/>
    </i>
    <i>
      <x v="461"/>
    </i>
    <i>
      <x v="323"/>
    </i>
    <i>
      <x v="282"/>
    </i>
    <i>
      <x v="136"/>
    </i>
    <i>
      <x v="300"/>
    </i>
    <i>
      <x v="268"/>
    </i>
    <i>
      <x v="269"/>
    </i>
    <i>
      <x v="417"/>
    </i>
    <i>
      <x v="434"/>
    </i>
    <i>
      <x v="258"/>
    </i>
    <i>
      <x v="122"/>
    </i>
    <i>
      <x v="299"/>
    </i>
    <i>
      <x v="1"/>
    </i>
    <i>
      <x v="81"/>
    </i>
    <i>
      <x v="194"/>
    </i>
    <i>
      <x v="29"/>
    </i>
    <i>
      <x v="106"/>
    </i>
    <i>
      <x v="166"/>
    </i>
    <i>
      <x v="278"/>
    </i>
    <i>
      <x v="422"/>
    </i>
    <i>
      <x v="193"/>
    </i>
    <i>
      <x v="209"/>
    </i>
    <i>
      <x v="421"/>
    </i>
    <i>
      <x v="82"/>
    </i>
    <i>
      <x v="256"/>
    </i>
    <i>
      <x v="249"/>
    </i>
    <i>
      <x v="18"/>
    </i>
    <i>
      <x v="217"/>
    </i>
    <i>
      <x v="319"/>
    </i>
    <i>
      <x v="254"/>
    </i>
    <i>
      <x v="158"/>
    </i>
    <i>
      <x v="153"/>
    </i>
    <i>
      <x v="301"/>
    </i>
    <i>
      <x v="210"/>
    </i>
    <i>
      <x v="167"/>
    </i>
    <i>
      <x v="325"/>
    </i>
    <i>
      <x v="223"/>
    </i>
    <i>
      <x v="218"/>
    </i>
    <i>
      <x v="35"/>
    </i>
    <i>
      <x v="380"/>
    </i>
    <i>
      <x v="390"/>
    </i>
    <i>
      <x v="80"/>
    </i>
    <i>
      <x v="425"/>
    </i>
    <i>
      <x v="375"/>
    </i>
    <i>
      <x v="305"/>
    </i>
    <i>
      <x v="154"/>
    </i>
    <i>
      <x v="188"/>
    </i>
    <i>
      <x v="340"/>
    </i>
    <i>
      <x v="94"/>
    </i>
    <i>
      <x v="48"/>
    </i>
    <i>
      <x v="357"/>
    </i>
    <i>
      <x v="121"/>
    </i>
    <i>
      <x v="120"/>
    </i>
    <i>
      <x v="426"/>
    </i>
    <i>
      <x v="358"/>
    </i>
    <i>
      <x v="374"/>
    </i>
    <i>
      <x v="168"/>
    </i>
    <i>
      <x v="352"/>
    </i>
    <i>
      <x v="16"/>
    </i>
    <i>
      <x v="228"/>
    </i>
    <i>
      <x v="163"/>
    </i>
    <i>
      <x v="229"/>
    </i>
    <i>
      <x v="429"/>
    </i>
    <i>
      <x v="119"/>
    </i>
    <i>
      <x v="351"/>
    </i>
    <i>
      <x v="311"/>
    </i>
    <i>
      <x v="78"/>
    </i>
    <i>
      <x v="446"/>
    </i>
    <i>
      <x v="203"/>
    </i>
    <i>
      <x v="248"/>
    </i>
    <i>
      <x v="43"/>
    </i>
    <i>
      <x v="389"/>
    </i>
    <i>
      <x v="49"/>
    </i>
    <i>
      <x v="447"/>
    </i>
    <i>
      <x v="328"/>
    </i>
    <i>
      <x v="327"/>
    </i>
    <i>
      <x v="31"/>
    </i>
    <i>
      <x v="110"/>
    </i>
    <i>
      <x v="404"/>
    </i>
    <i>
      <x v="405"/>
    </i>
    <i>
      <x v="342"/>
    </i>
    <i>
      <x v="298"/>
    </i>
    <i>
      <x v="265"/>
    </i>
    <i>
      <x v="427"/>
    </i>
    <i>
      <x v="245"/>
    </i>
    <i>
      <x v="261"/>
    </i>
    <i>
      <x v="164"/>
    </i>
    <i>
      <x v="320"/>
    </i>
    <i>
      <x v="124"/>
    </i>
    <i>
      <x v="244"/>
    </i>
    <i>
      <x v="162"/>
    </i>
    <i>
      <x v="107"/>
    </i>
    <i>
      <x v="455"/>
    </i>
    <i>
      <x v="347"/>
    </i>
    <i>
      <x v="108"/>
    </i>
    <i>
      <x v="109"/>
    </i>
    <i>
      <x v="7"/>
    </i>
    <i>
      <x v="20"/>
    </i>
    <i>
      <x v="451"/>
    </i>
    <i>
      <x v="10"/>
    </i>
    <i>
      <x v="8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Profit" fld="11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46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N40" firstHeaderRow="1" firstDataRow="2" firstDataCol="1"/>
  <pivotFields count="13">
    <pivotField subtotalTop="0" showAll="0"/>
    <pivotField axis="axisRow" subtotalTop="0" showAll="0">
      <items count="35">
        <item x="4"/>
        <item x="24"/>
        <item x="17"/>
        <item x="19"/>
        <item x="18"/>
        <item x="25"/>
        <item x="30"/>
        <item x="11"/>
        <item x="13"/>
        <item x="32"/>
        <item x="6"/>
        <item x="22"/>
        <item x="0"/>
        <item x="12"/>
        <item x="1"/>
        <item x="26"/>
        <item x="16"/>
        <item x="5"/>
        <item x="15"/>
        <item x="8"/>
        <item x="23"/>
        <item x="20"/>
        <item x="3"/>
        <item x="7"/>
        <item x="14"/>
        <item x="27"/>
        <item x="29"/>
        <item x="21"/>
        <item x="9"/>
        <item x="10"/>
        <item x="31"/>
        <item x="2"/>
        <item x="28"/>
        <item x="33"/>
        <item t="default"/>
      </items>
    </pivotField>
    <pivotField numFmtId="2" subtotalTop="0" showAll="0"/>
    <pivotField subtotalTop="0" showAll="0"/>
    <pivotField subtotalTop="0" showAll="0"/>
    <pivotField dataField="1" subtotalTop="0" showAll="0">
      <items count="11">
        <item x="0"/>
        <item x="2"/>
        <item x="3"/>
        <item x="1"/>
        <item x="5"/>
        <item x="4"/>
        <item x="7"/>
        <item x="6"/>
        <item x="8"/>
        <item x="9"/>
        <item t="default"/>
      </items>
    </pivotField>
    <pivotField subtotalTop="0" showAll="0"/>
    <pivotField subtotalTop="0" showAll="0"/>
    <pivotField subtotalTop="0" showAll="0"/>
    <pivotField axis="axisCol" subtotalTop="0" showAll="0">
      <items count="13">
        <item x="2"/>
        <item x="5"/>
        <item x="10"/>
        <item x="9"/>
        <item x="0"/>
        <item x="3"/>
        <item x="7"/>
        <item x="4"/>
        <item x="8"/>
        <item x="6"/>
        <item x="1"/>
        <item x="11"/>
        <item t="default"/>
      </items>
    </pivotField>
    <pivotField subtotalTop="0" showAll="0"/>
    <pivotField subtotalTop="0" showAll="0"/>
    <pivotField subtotalTop="0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Quantity" fld="5" baseField="1" baseItem="33"/>
  </dataFields>
  <formats count="30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9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9" count="0"/>
        </references>
      </pivotArea>
    </format>
    <format dxfId="41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9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9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9" count="0"/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5"/>
  <sheetViews>
    <sheetView tabSelected="1" workbookViewId="0">
      <selection activeCell="H10" sqref="H10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5546875" bestFit="1" customWidth="1"/>
    <col min="4" max="4" width="13.21875" bestFit="1" customWidth="1"/>
    <col min="5" max="5" width="12.5546875" bestFit="1" customWidth="1"/>
    <col min="6" max="6" width="8.33203125" bestFit="1" customWidth="1"/>
    <col min="7" max="7" width="9.33203125" bestFit="1" customWidth="1"/>
    <col min="8" max="8" width="17.5546875" customWidth="1"/>
    <col min="9" max="9" width="26.5546875" bestFit="1" customWidth="1"/>
    <col min="10" max="10" width="18.88671875" bestFit="1" customWidth="1"/>
    <col min="11" max="11" width="12.6640625" bestFit="1" customWidth="1"/>
    <col min="12" max="12" width="10.33203125" bestFit="1" customWidth="1"/>
    <col min="13" max="13" width="12.109375" bestFit="1" customWidth="1"/>
  </cols>
  <sheetData>
    <row r="1" spans="1:13" x14ac:dyDescent="0.3">
      <c r="A1" s="1" t="s">
        <v>0</v>
      </c>
      <c r="B1" s="2" t="s">
        <v>2</v>
      </c>
      <c r="C1" s="18" t="s">
        <v>1</v>
      </c>
      <c r="D1" s="2" t="s">
        <v>3</v>
      </c>
      <c r="E1" s="2" t="s">
        <v>4</v>
      </c>
      <c r="F1" s="2" t="s">
        <v>5</v>
      </c>
      <c r="G1" s="22" t="s">
        <v>6</v>
      </c>
      <c r="H1" s="3" t="s">
        <v>7</v>
      </c>
      <c r="I1" s="3" t="s">
        <v>524</v>
      </c>
      <c r="J1" s="2" t="s">
        <v>8</v>
      </c>
      <c r="K1" s="4" t="s">
        <v>9</v>
      </c>
      <c r="L1" s="5" t="s">
        <v>10</v>
      </c>
      <c r="M1" s="6" t="s">
        <v>11</v>
      </c>
    </row>
    <row r="2" spans="1:13" x14ac:dyDescent="0.3">
      <c r="A2" s="7" t="s">
        <v>12</v>
      </c>
      <c r="B2" s="8" t="s">
        <v>13</v>
      </c>
      <c r="C2" s="17">
        <v>173</v>
      </c>
      <c r="D2" s="8">
        <v>141491</v>
      </c>
      <c r="E2" s="8" t="s">
        <v>14</v>
      </c>
      <c r="F2" s="8">
        <v>1</v>
      </c>
      <c r="G2" s="23">
        <f t="shared" ref="G2:G65" si="0">I2-L2</f>
        <v>173</v>
      </c>
      <c r="H2" s="9">
        <v>399</v>
      </c>
      <c r="I2" s="9">
        <v>399</v>
      </c>
      <c r="J2" s="8" t="s">
        <v>15</v>
      </c>
      <c r="K2" s="10">
        <f t="shared" ref="K2:K65" si="1">H2-C2</f>
        <v>226</v>
      </c>
      <c r="L2" s="11">
        <f t="shared" ref="L2:L65" si="2">K2*F2</f>
        <v>226</v>
      </c>
      <c r="M2" s="19">
        <f t="shared" ref="M2:M13" si="3">L2/I2*100</f>
        <v>56.641604010025063</v>
      </c>
    </row>
    <row r="3" spans="1:13" x14ac:dyDescent="0.3">
      <c r="A3" s="7" t="s">
        <v>16</v>
      </c>
      <c r="B3" s="8" t="s">
        <v>17</v>
      </c>
      <c r="C3" s="17">
        <v>43</v>
      </c>
      <c r="D3" s="8">
        <v>141492</v>
      </c>
      <c r="E3" s="8" t="s">
        <v>18</v>
      </c>
      <c r="F3" s="8">
        <v>1</v>
      </c>
      <c r="G3" s="23">
        <f t="shared" si="0"/>
        <v>43</v>
      </c>
      <c r="H3" s="9">
        <v>143.52000000000001</v>
      </c>
      <c r="I3" s="9">
        <v>143.52000000000001</v>
      </c>
      <c r="J3" s="8" t="s">
        <v>19</v>
      </c>
      <c r="K3" s="10">
        <f t="shared" si="1"/>
        <v>100.52000000000001</v>
      </c>
      <c r="L3" s="11">
        <f t="shared" si="2"/>
        <v>100.52000000000001</v>
      </c>
      <c r="M3" s="19">
        <f t="shared" si="3"/>
        <v>70.039018952062435</v>
      </c>
    </row>
    <row r="4" spans="1:13" x14ac:dyDescent="0.3">
      <c r="A4" s="7" t="s">
        <v>20</v>
      </c>
      <c r="B4" s="8" t="s">
        <v>21</v>
      </c>
      <c r="C4" s="17">
        <v>388</v>
      </c>
      <c r="D4" s="8">
        <v>141492</v>
      </c>
      <c r="E4" s="8" t="s">
        <v>18</v>
      </c>
      <c r="F4" s="8">
        <v>1</v>
      </c>
      <c r="G4" s="23">
        <f t="shared" si="0"/>
        <v>388</v>
      </c>
      <c r="H4" s="9">
        <v>287.83</v>
      </c>
      <c r="I4" s="9">
        <v>287.83</v>
      </c>
      <c r="J4" s="8" t="s">
        <v>19</v>
      </c>
      <c r="K4" s="10">
        <f t="shared" si="1"/>
        <v>-100.17000000000002</v>
      </c>
      <c r="L4" s="11">
        <f t="shared" si="2"/>
        <v>-100.17000000000002</v>
      </c>
      <c r="M4" s="19">
        <f t="shared" si="3"/>
        <v>-34.801792724872328</v>
      </c>
    </row>
    <row r="5" spans="1:13" x14ac:dyDescent="0.3">
      <c r="A5" s="7" t="s">
        <v>22</v>
      </c>
      <c r="B5" s="8" t="s">
        <v>23</v>
      </c>
      <c r="C5" s="17">
        <v>114</v>
      </c>
      <c r="D5" s="8">
        <v>141493</v>
      </c>
      <c r="E5" s="8" t="s">
        <v>14</v>
      </c>
      <c r="F5" s="8">
        <v>1</v>
      </c>
      <c r="G5" s="23">
        <f t="shared" si="0"/>
        <v>114</v>
      </c>
      <c r="H5" s="9">
        <v>348</v>
      </c>
      <c r="I5" s="9">
        <v>348</v>
      </c>
      <c r="J5" s="8" t="s">
        <v>15</v>
      </c>
      <c r="K5" s="10">
        <f t="shared" si="1"/>
        <v>234</v>
      </c>
      <c r="L5" s="11">
        <f t="shared" si="2"/>
        <v>234</v>
      </c>
      <c r="M5" s="19">
        <f t="shared" si="3"/>
        <v>67.241379310344826</v>
      </c>
    </row>
    <row r="6" spans="1:13" x14ac:dyDescent="0.3">
      <c r="A6" s="7" t="s">
        <v>24</v>
      </c>
      <c r="B6" s="8">
        <v>0</v>
      </c>
      <c r="C6" s="17">
        <v>1</v>
      </c>
      <c r="D6" s="8">
        <v>141494</v>
      </c>
      <c r="E6" s="8" t="s">
        <v>18</v>
      </c>
      <c r="F6" s="8">
        <v>4</v>
      </c>
      <c r="G6" s="23">
        <f t="shared" si="0"/>
        <v>4</v>
      </c>
      <c r="H6" s="9">
        <v>60</v>
      </c>
      <c r="I6" s="9">
        <v>240</v>
      </c>
      <c r="J6" s="8" t="s">
        <v>19</v>
      </c>
      <c r="K6" s="10">
        <f t="shared" si="1"/>
        <v>59</v>
      </c>
      <c r="L6" s="11">
        <f t="shared" si="2"/>
        <v>236</v>
      </c>
      <c r="M6" s="19">
        <f t="shared" si="3"/>
        <v>98.333333333333329</v>
      </c>
    </row>
    <row r="7" spans="1:13" x14ac:dyDescent="0.3">
      <c r="A7" s="7" t="s">
        <v>25</v>
      </c>
      <c r="B7" s="8" t="s">
        <v>26</v>
      </c>
      <c r="C7" s="17">
        <v>99</v>
      </c>
      <c r="D7" s="8">
        <v>141495</v>
      </c>
      <c r="E7" s="8" t="s">
        <v>27</v>
      </c>
      <c r="F7" s="8">
        <v>1</v>
      </c>
      <c r="G7" s="23">
        <f t="shared" si="0"/>
        <v>99</v>
      </c>
      <c r="H7" s="9">
        <v>327.52</v>
      </c>
      <c r="I7" s="9">
        <v>327.52</v>
      </c>
      <c r="J7" s="8" t="s">
        <v>19</v>
      </c>
      <c r="K7" s="10">
        <f t="shared" si="1"/>
        <v>228.51999999999998</v>
      </c>
      <c r="L7" s="11">
        <f t="shared" si="2"/>
        <v>228.51999999999998</v>
      </c>
      <c r="M7" s="19">
        <f t="shared" si="3"/>
        <v>69.772838299951147</v>
      </c>
    </row>
    <row r="8" spans="1:13" x14ac:dyDescent="0.3">
      <c r="A8" s="7" t="s">
        <v>28</v>
      </c>
      <c r="B8" s="8" t="s">
        <v>17</v>
      </c>
      <c r="C8" s="17">
        <v>45</v>
      </c>
      <c r="D8" s="8">
        <v>141495</v>
      </c>
      <c r="E8" s="8" t="s">
        <v>27</v>
      </c>
      <c r="F8" s="8">
        <v>1</v>
      </c>
      <c r="G8" s="23">
        <f t="shared" si="0"/>
        <v>45</v>
      </c>
      <c r="H8" s="9">
        <v>103</v>
      </c>
      <c r="I8" s="9">
        <v>103</v>
      </c>
      <c r="J8" s="8" t="s">
        <v>19</v>
      </c>
      <c r="K8" s="10">
        <f t="shared" si="1"/>
        <v>58</v>
      </c>
      <c r="L8" s="11">
        <f t="shared" si="2"/>
        <v>58</v>
      </c>
      <c r="M8" s="19">
        <f t="shared" si="3"/>
        <v>56.310679611650485</v>
      </c>
    </row>
    <row r="9" spans="1:13" x14ac:dyDescent="0.3">
      <c r="A9" s="7" t="s">
        <v>29</v>
      </c>
      <c r="B9" s="8" t="s">
        <v>30</v>
      </c>
      <c r="C9" s="17">
        <v>121</v>
      </c>
      <c r="D9" s="8">
        <v>141496</v>
      </c>
      <c r="E9" s="8" t="s">
        <v>14</v>
      </c>
      <c r="F9" s="8">
        <v>1</v>
      </c>
      <c r="G9" s="23">
        <f t="shared" si="0"/>
        <v>121</v>
      </c>
      <c r="H9" s="9">
        <v>484</v>
      </c>
      <c r="I9" s="9">
        <v>484</v>
      </c>
      <c r="J9" s="8" t="s">
        <v>15</v>
      </c>
      <c r="K9" s="10">
        <f t="shared" si="1"/>
        <v>363</v>
      </c>
      <c r="L9" s="11">
        <f t="shared" si="2"/>
        <v>363</v>
      </c>
      <c r="M9" s="19">
        <f t="shared" si="3"/>
        <v>75</v>
      </c>
    </row>
    <row r="10" spans="1:13" x14ac:dyDescent="0.3">
      <c r="A10" s="7" t="s">
        <v>31</v>
      </c>
      <c r="B10" s="8" t="s">
        <v>32</v>
      </c>
      <c r="C10" s="17">
        <v>119</v>
      </c>
      <c r="D10" s="8">
        <v>141497</v>
      </c>
      <c r="E10" s="8" t="s">
        <v>14</v>
      </c>
      <c r="F10" s="8">
        <v>1</v>
      </c>
      <c r="G10" s="23">
        <f t="shared" si="0"/>
        <v>119</v>
      </c>
      <c r="H10" s="9">
        <v>238.02</v>
      </c>
      <c r="I10" s="9">
        <v>238.02</v>
      </c>
      <c r="J10" s="8" t="s">
        <v>15</v>
      </c>
      <c r="K10" s="10">
        <f t="shared" si="1"/>
        <v>119.02000000000001</v>
      </c>
      <c r="L10" s="11">
        <f t="shared" si="2"/>
        <v>119.02000000000001</v>
      </c>
      <c r="M10" s="19">
        <f t="shared" si="3"/>
        <v>50.004201327619533</v>
      </c>
    </row>
    <row r="11" spans="1:13" x14ac:dyDescent="0.3">
      <c r="A11" s="7" t="s">
        <v>31</v>
      </c>
      <c r="B11" s="8" t="s">
        <v>32</v>
      </c>
      <c r="C11" s="17">
        <v>119</v>
      </c>
      <c r="D11" s="8">
        <v>141498</v>
      </c>
      <c r="E11" s="8" t="s">
        <v>18</v>
      </c>
      <c r="F11" s="8">
        <v>2</v>
      </c>
      <c r="G11" s="23">
        <f t="shared" si="0"/>
        <v>238</v>
      </c>
      <c r="H11" s="9">
        <v>41.95</v>
      </c>
      <c r="I11" s="9">
        <v>83.9</v>
      </c>
      <c r="J11" s="8" t="s">
        <v>33</v>
      </c>
      <c r="K11" s="10">
        <f t="shared" si="1"/>
        <v>-77.05</v>
      </c>
      <c r="L11" s="11">
        <f t="shared" si="2"/>
        <v>-154.1</v>
      </c>
      <c r="M11" s="19">
        <f t="shared" si="3"/>
        <v>-183.67103694874848</v>
      </c>
    </row>
    <row r="12" spans="1:13" x14ac:dyDescent="0.3">
      <c r="A12" s="7" t="s">
        <v>34</v>
      </c>
      <c r="B12" s="8" t="s">
        <v>35</v>
      </c>
      <c r="C12" s="17">
        <v>70</v>
      </c>
      <c r="D12" s="8">
        <v>141499</v>
      </c>
      <c r="E12" s="8" t="s">
        <v>18</v>
      </c>
      <c r="F12" s="8">
        <v>1</v>
      </c>
      <c r="G12" s="23">
        <f t="shared" si="0"/>
        <v>70</v>
      </c>
      <c r="H12" s="9">
        <v>261.27999999999997</v>
      </c>
      <c r="I12" s="9">
        <v>261.27999999999997</v>
      </c>
      <c r="J12" s="8" t="s">
        <v>19</v>
      </c>
      <c r="K12" s="10">
        <f t="shared" si="1"/>
        <v>191.27999999999997</v>
      </c>
      <c r="L12" s="11">
        <f t="shared" si="2"/>
        <v>191.27999999999997</v>
      </c>
      <c r="M12" s="19">
        <f t="shared" si="3"/>
        <v>73.208818126148188</v>
      </c>
    </row>
    <row r="13" spans="1:13" x14ac:dyDescent="0.3">
      <c r="A13" s="7" t="s">
        <v>36</v>
      </c>
      <c r="B13" s="8" t="s">
        <v>37</v>
      </c>
      <c r="C13" s="17">
        <v>545</v>
      </c>
      <c r="D13" s="8">
        <v>141500</v>
      </c>
      <c r="E13" s="8" t="s">
        <v>18</v>
      </c>
      <c r="F13" s="8">
        <v>1</v>
      </c>
      <c r="G13" s="23">
        <f t="shared" si="0"/>
        <v>545</v>
      </c>
      <c r="H13" s="9">
        <v>1200</v>
      </c>
      <c r="I13" s="9">
        <v>1200</v>
      </c>
      <c r="J13" s="8" t="s">
        <v>15</v>
      </c>
      <c r="K13" s="10">
        <f t="shared" si="1"/>
        <v>655</v>
      </c>
      <c r="L13" s="11">
        <f t="shared" si="2"/>
        <v>655</v>
      </c>
      <c r="M13" s="19">
        <f t="shared" si="3"/>
        <v>54.583333333333329</v>
      </c>
    </row>
    <row r="14" spans="1:13" x14ac:dyDescent="0.3">
      <c r="A14" s="7" t="s">
        <v>20</v>
      </c>
      <c r="B14" s="8" t="s">
        <v>21</v>
      </c>
      <c r="C14" s="17">
        <v>388</v>
      </c>
      <c r="D14" s="8">
        <v>141501</v>
      </c>
      <c r="E14" s="8" t="s">
        <v>38</v>
      </c>
      <c r="F14" s="8">
        <v>1</v>
      </c>
      <c r="G14" s="23">
        <f t="shared" si="0"/>
        <v>388</v>
      </c>
      <c r="H14" s="9">
        <v>0</v>
      </c>
      <c r="I14" s="9">
        <v>0</v>
      </c>
      <c r="J14" s="8" t="s">
        <v>39</v>
      </c>
      <c r="K14" s="10">
        <f t="shared" si="1"/>
        <v>-388</v>
      </c>
      <c r="L14" s="11">
        <f t="shared" si="2"/>
        <v>-388</v>
      </c>
      <c r="M14" s="19">
        <v>0</v>
      </c>
    </row>
    <row r="15" spans="1:13" x14ac:dyDescent="0.3">
      <c r="A15" s="7" t="s">
        <v>40</v>
      </c>
      <c r="B15" s="8" t="s">
        <v>41</v>
      </c>
      <c r="C15" s="17">
        <v>355</v>
      </c>
      <c r="D15" s="8">
        <v>141502</v>
      </c>
      <c r="E15" s="8" t="s">
        <v>18</v>
      </c>
      <c r="F15" s="8">
        <v>2</v>
      </c>
      <c r="G15" s="23">
        <f t="shared" si="0"/>
        <v>710</v>
      </c>
      <c r="H15" s="9">
        <v>865</v>
      </c>
      <c r="I15" s="9">
        <v>1730</v>
      </c>
      <c r="J15" s="8" t="s">
        <v>19</v>
      </c>
      <c r="K15" s="10">
        <f t="shared" si="1"/>
        <v>510</v>
      </c>
      <c r="L15" s="11">
        <f t="shared" si="2"/>
        <v>1020</v>
      </c>
      <c r="M15" s="19">
        <f t="shared" ref="M15:M78" si="4">L15/I15*100</f>
        <v>58.959537572254341</v>
      </c>
    </row>
    <row r="16" spans="1:13" x14ac:dyDescent="0.3">
      <c r="A16" s="7" t="s">
        <v>42</v>
      </c>
      <c r="B16" s="8">
        <v>0</v>
      </c>
      <c r="C16" s="17">
        <v>142.80000000000001</v>
      </c>
      <c r="D16" s="8">
        <v>141502</v>
      </c>
      <c r="E16" s="8" t="s">
        <v>18</v>
      </c>
      <c r="F16" s="8">
        <v>3</v>
      </c>
      <c r="G16" s="23">
        <f t="shared" si="0"/>
        <v>428.40000000000009</v>
      </c>
      <c r="H16" s="9">
        <v>325</v>
      </c>
      <c r="I16" s="9">
        <v>975</v>
      </c>
      <c r="J16" s="8" t="s">
        <v>19</v>
      </c>
      <c r="K16" s="10">
        <f t="shared" si="1"/>
        <v>182.2</v>
      </c>
      <c r="L16" s="11">
        <f t="shared" si="2"/>
        <v>546.59999999999991</v>
      </c>
      <c r="M16" s="19">
        <f t="shared" si="4"/>
        <v>56.061538461538454</v>
      </c>
    </row>
    <row r="17" spans="1:13" x14ac:dyDescent="0.3">
      <c r="A17" s="7" t="s">
        <v>43</v>
      </c>
      <c r="B17" s="8" t="s">
        <v>44</v>
      </c>
      <c r="C17" s="17">
        <v>20.399999999999999</v>
      </c>
      <c r="D17" s="8">
        <v>141502</v>
      </c>
      <c r="E17" s="8" t="s">
        <v>18</v>
      </c>
      <c r="F17" s="8">
        <v>6</v>
      </c>
      <c r="G17" s="23">
        <f t="shared" si="0"/>
        <v>122.39999999999998</v>
      </c>
      <c r="H17" s="9">
        <v>65</v>
      </c>
      <c r="I17" s="9">
        <v>390</v>
      </c>
      <c r="J17" s="8" t="s">
        <v>19</v>
      </c>
      <c r="K17" s="10">
        <f t="shared" si="1"/>
        <v>44.6</v>
      </c>
      <c r="L17" s="11">
        <f t="shared" si="2"/>
        <v>267.60000000000002</v>
      </c>
      <c r="M17" s="19">
        <f t="shared" si="4"/>
        <v>68.615384615384627</v>
      </c>
    </row>
    <row r="18" spans="1:13" x14ac:dyDescent="0.3">
      <c r="A18" s="7" t="s">
        <v>45</v>
      </c>
      <c r="B18" s="8" t="s">
        <v>13</v>
      </c>
      <c r="C18" s="17">
        <v>144</v>
      </c>
      <c r="D18" s="8">
        <v>141503</v>
      </c>
      <c r="E18" s="8" t="s">
        <v>18</v>
      </c>
      <c r="F18" s="8">
        <v>1</v>
      </c>
      <c r="G18" s="23">
        <f t="shared" si="0"/>
        <v>144</v>
      </c>
      <c r="H18" s="9">
        <v>566.25</v>
      </c>
      <c r="I18" s="9">
        <v>566.25</v>
      </c>
      <c r="J18" s="8" t="s">
        <v>33</v>
      </c>
      <c r="K18" s="10">
        <f t="shared" si="1"/>
        <v>422.25</v>
      </c>
      <c r="L18" s="11">
        <f t="shared" si="2"/>
        <v>422.25</v>
      </c>
      <c r="M18" s="19">
        <f t="shared" si="4"/>
        <v>74.569536423841058</v>
      </c>
    </row>
    <row r="19" spans="1:13" x14ac:dyDescent="0.3">
      <c r="A19" s="7" t="s">
        <v>45</v>
      </c>
      <c r="B19" s="8" t="s">
        <v>13</v>
      </c>
      <c r="C19" s="17">
        <v>144</v>
      </c>
      <c r="D19" s="8">
        <v>141503</v>
      </c>
      <c r="E19" s="8" t="s">
        <v>18</v>
      </c>
      <c r="F19" s="8">
        <v>1</v>
      </c>
      <c r="G19" s="23">
        <f t="shared" si="0"/>
        <v>144</v>
      </c>
      <c r="H19" s="9">
        <v>453</v>
      </c>
      <c r="I19" s="9">
        <v>453</v>
      </c>
      <c r="J19" s="8" t="s">
        <v>33</v>
      </c>
      <c r="K19" s="10">
        <f t="shared" si="1"/>
        <v>309</v>
      </c>
      <c r="L19" s="11">
        <f t="shared" si="2"/>
        <v>309</v>
      </c>
      <c r="M19" s="19">
        <f t="shared" si="4"/>
        <v>68.211920529801333</v>
      </c>
    </row>
    <row r="20" spans="1:13" x14ac:dyDescent="0.3">
      <c r="A20" s="7" t="s">
        <v>46</v>
      </c>
      <c r="B20" s="8" t="s">
        <v>47</v>
      </c>
      <c r="C20" s="17">
        <v>133</v>
      </c>
      <c r="D20" s="8">
        <v>141503</v>
      </c>
      <c r="E20" s="8" t="s">
        <v>18</v>
      </c>
      <c r="F20" s="8">
        <v>4</v>
      </c>
      <c r="G20" s="23">
        <f t="shared" si="0"/>
        <v>532</v>
      </c>
      <c r="H20" s="9">
        <v>399</v>
      </c>
      <c r="I20" s="9">
        <v>1596</v>
      </c>
      <c r="J20" s="8" t="s">
        <v>33</v>
      </c>
      <c r="K20" s="10">
        <f t="shared" si="1"/>
        <v>266</v>
      </c>
      <c r="L20" s="11">
        <f t="shared" si="2"/>
        <v>1064</v>
      </c>
      <c r="M20" s="19">
        <f t="shared" si="4"/>
        <v>66.666666666666657</v>
      </c>
    </row>
    <row r="21" spans="1:13" x14ac:dyDescent="0.3">
      <c r="A21" s="7" t="s">
        <v>48</v>
      </c>
      <c r="B21" s="8">
        <v>0</v>
      </c>
      <c r="C21" s="17">
        <v>8</v>
      </c>
      <c r="D21" s="8">
        <v>141504</v>
      </c>
      <c r="E21" s="8" t="s">
        <v>27</v>
      </c>
      <c r="F21" s="8">
        <v>1</v>
      </c>
      <c r="G21" s="23">
        <f t="shared" si="0"/>
        <v>8</v>
      </c>
      <c r="H21" s="9">
        <v>44.16</v>
      </c>
      <c r="I21" s="9">
        <v>44.16</v>
      </c>
      <c r="J21" s="8" t="s">
        <v>33</v>
      </c>
      <c r="K21" s="10">
        <f t="shared" si="1"/>
        <v>36.159999999999997</v>
      </c>
      <c r="L21" s="11">
        <f t="shared" si="2"/>
        <v>36.159999999999997</v>
      </c>
      <c r="M21" s="19">
        <f t="shared" si="4"/>
        <v>81.884057971014485</v>
      </c>
    </row>
    <row r="22" spans="1:13" x14ac:dyDescent="0.3">
      <c r="A22" s="7" t="s">
        <v>49</v>
      </c>
      <c r="B22" s="8" t="s">
        <v>50</v>
      </c>
      <c r="C22" s="17">
        <v>88</v>
      </c>
      <c r="D22" s="8">
        <v>141505</v>
      </c>
      <c r="E22" s="8" t="s">
        <v>18</v>
      </c>
      <c r="F22" s="8">
        <v>1</v>
      </c>
      <c r="G22" s="23">
        <f t="shared" si="0"/>
        <v>88</v>
      </c>
      <c r="H22" s="9">
        <v>200</v>
      </c>
      <c r="I22" s="9">
        <v>200</v>
      </c>
      <c r="J22" s="8" t="s">
        <v>33</v>
      </c>
      <c r="K22" s="10">
        <f t="shared" si="1"/>
        <v>112</v>
      </c>
      <c r="L22" s="11">
        <f t="shared" si="2"/>
        <v>112</v>
      </c>
      <c r="M22" s="19">
        <f t="shared" si="4"/>
        <v>56.000000000000007</v>
      </c>
    </row>
    <row r="23" spans="1:13" x14ac:dyDescent="0.3">
      <c r="A23" s="7" t="s">
        <v>51</v>
      </c>
      <c r="B23" s="8" t="s">
        <v>52</v>
      </c>
      <c r="C23" s="17">
        <v>32</v>
      </c>
      <c r="D23" s="8">
        <v>141506</v>
      </c>
      <c r="E23" s="8" t="s">
        <v>18</v>
      </c>
      <c r="F23" s="8">
        <v>4</v>
      </c>
      <c r="G23" s="23">
        <f t="shared" si="0"/>
        <v>128</v>
      </c>
      <c r="H23" s="9">
        <v>40</v>
      </c>
      <c r="I23" s="9">
        <v>160</v>
      </c>
      <c r="J23" s="8" t="s">
        <v>33</v>
      </c>
      <c r="K23" s="10">
        <f t="shared" si="1"/>
        <v>8</v>
      </c>
      <c r="L23" s="11">
        <f t="shared" si="2"/>
        <v>32</v>
      </c>
      <c r="M23" s="19">
        <f t="shared" si="4"/>
        <v>20</v>
      </c>
    </row>
    <row r="24" spans="1:13" x14ac:dyDescent="0.3">
      <c r="A24" s="7" t="s">
        <v>53</v>
      </c>
      <c r="B24" s="8" t="s">
        <v>54</v>
      </c>
      <c r="C24" s="17">
        <v>206</v>
      </c>
      <c r="D24" s="8">
        <v>141507</v>
      </c>
      <c r="E24" s="8" t="s">
        <v>18</v>
      </c>
      <c r="F24" s="8">
        <v>1</v>
      </c>
      <c r="G24" s="23">
        <f t="shared" si="0"/>
        <v>206</v>
      </c>
      <c r="H24" s="9">
        <v>651.36</v>
      </c>
      <c r="I24" s="9">
        <v>651.36</v>
      </c>
      <c r="J24" s="8" t="s">
        <v>19</v>
      </c>
      <c r="K24" s="10">
        <f t="shared" si="1"/>
        <v>445.36</v>
      </c>
      <c r="L24" s="11">
        <f t="shared" si="2"/>
        <v>445.36</v>
      </c>
      <c r="M24" s="19">
        <f t="shared" si="4"/>
        <v>68.373863915499882</v>
      </c>
    </row>
    <row r="25" spans="1:13" x14ac:dyDescent="0.3">
      <c r="A25" s="7" t="s">
        <v>55</v>
      </c>
      <c r="B25" s="8" t="s">
        <v>56</v>
      </c>
      <c r="C25" s="17">
        <v>150</v>
      </c>
      <c r="D25" s="8">
        <v>141508</v>
      </c>
      <c r="E25" s="8" t="s">
        <v>18</v>
      </c>
      <c r="F25" s="8">
        <v>2</v>
      </c>
      <c r="G25" s="23">
        <f t="shared" si="0"/>
        <v>300</v>
      </c>
      <c r="H25" s="9">
        <v>128.80000000000001</v>
      </c>
      <c r="I25" s="9">
        <v>257.60000000000002</v>
      </c>
      <c r="J25" s="8" t="s">
        <v>33</v>
      </c>
      <c r="K25" s="10">
        <f t="shared" si="1"/>
        <v>-21.199999999999989</v>
      </c>
      <c r="L25" s="11">
        <f t="shared" si="2"/>
        <v>-42.399999999999977</v>
      </c>
      <c r="M25" s="19">
        <f t="shared" si="4"/>
        <v>-16.459627329192536</v>
      </c>
    </row>
    <row r="26" spans="1:13" x14ac:dyDescent="0.3">
      <c r="A26" s="7" t="s">
        <v>57</v>
      </c>
      <c r="B26" s="8" t="s">
        <v>44</v>
      </c>
      <c r="C26" s="17">
        <v>35</v>
      </c>
      <c r="D26" s="8">
        <v>141509</v>
      </c>
      <c r="E26" s="8" t="s">
        <v>14</v>
      </c>
      <c r="F26" s="8">
        <v>2</v>
      </c>
      <c r="G26" s="23">
        <f t="shared" si="0"/>
        <v>70</v>
      </c>
      <c r="H26" s="9">
        <v>140</v>
      </c>
      <c r="I26" s="9">
        <v>280</v>
      </c>
      <c r="J26" s="8" t="s">
        <v>15</v>
      </c>
      <c r="K26" s="10">
        <f t="shared" si="1"/>
        <v>105</v>
      </c>
      <c r="L26" s="11">
        <f t="shared" si="2"/>
        <v>210</v>
      </c>
      <c r="M26" s="19">
        <f t="shared" si="4"/>
        <v>75</v>
      </c>
    </row>
    <row r="27" spans="1:13" x14ac:dyDescent="0.3">
      <c r="A27" s="7" t="s">
        <v>58</v>
      </c>
      <c r="B27" s="8" t="s">
        <v>30</v>
      </c>
      <c r="C27" s="17">
        <v>150</v>
      </c>
      <c r="D27" s="8">
        <v>141510</v>
      </c>
      <c r="E27" s="8" t="s">
        <v>14</v>
      </c>
      <c r="F27" s="8">
        <v>1</v>
      </c>
      <c r="G27" s="23">
        <f t="shared" si="0"/>
        <v>150</v>
      </c>
      <c r="H27" s="9">
        <v>604</v>
      </c>
      <c r="I27" s="9">
        <v>604</v>
      </c>
      <c r="J27" s="8" t="s">
        <v>15</v>
      </c>
      <c r="K27" s="10">
        <f t="shared" si="1"/>
        <v>454</v>
      </c>
      <c r="L27" s="11">
        <f t="shared" si="2"/>
        <v>454</v>
      </c>
      <c r="M27" s="19">
        <f t="shared" si="4"/>
        <v>75.16556291390728</v>
      </c>
    </row>
    <row r="28" spans="1:13" x14ac:dyDescent="0.3">
      <c r="A28" s="7" t="s">
        <v>59</v>
      </c>
      <c r="B28" s="8" t="s">
        <v>60</v>
      </c>
      <c r="C28" s="17">
        <v>50</v>
      </c>
      <c r="D28" s="8">
        <v>141511</v>
      </c>
      <c r="E28" s="8" t="s">
        <v>14</v>
      </c>
      <c r="F28" s="8">
        <v>3</v>
      </c>
      <c r="G28" s="23">
        <f t="shared" si="0"/>
        <v>150</v>
      </c>
      <c r="H28" s="9">
        <v>180</v>
      </c>
      <c r="I28" s="9">
        <v>540</v>
      </c>
      <c r="J28" s="8" t="s">
        <v>15</v>
      </c>
      <c r="K28" s="10">
        <f t="shared" si="1"/>
        <v>130</v>
      </c>
      <c r="L28" s="11">
        <f t="shared" si="2"/>
        <v>390</v>
      </c>
      <c r="M28" s="19">
        <f t="shared" si="4"/>
        <v>72.222222222222214</v>
      </c>
    </row>
    <row r="29" spans="1:13" x14ac:dyDescent="0.3">
      <c r="A29" s="7" t="s">
        <v>61</v>
      </c>
      <c r="B29" s="8">
        <v>0</v>
      </c>
      <c r="C29" s="17">
        <v>599</v>
      </c>
      <c r="D29" s="8">
        <v>141512</v>
      </c>
      <c r="E29" s="8" t="s">
        <v>18</v>
      </c>
      <c r="F29" s="8">
        <v>1</v>
      </c>
      <c r="G29" s="23">
        <f t="shared" si="0"/>
        <v>599</v>
      </c>
      <c r="H29" s="9">
        <v>1610</v>
      </c>
      <c r="I29" s="9">
        <v>1610</v>
      </c>
      <c r="J29" s="8" t="s">
        <v>19</v>
      </c>
      <c r="K29" s="10">
        <f t="shared" si="1"/>
        <v>1011</v>
      </c>
      <c r="L29" s="11">
        <f t="shared" si="2"/>
        <v>1011</v>
      </c>
      <c r="M29" s="19">
        <f t="shared" si="4"/>
        <v>62.795031055900616</v>
      </c>
    </row>
    <row r="30" spans="1:13" x14ac:dyDescent="0.3">
      <c r="A30" s="7" t="s">
        <v>62</v>
      </c>
      <c r="B30" s="8">
        <v>0</v>
      </c>
      <c r="C30" s="17">
        <v>1</v>
      </c>
      <c r="D30" s="8">
        <v>141512</v>
      </c>
      <c r="E30" s="8" t="s">
        <v>18</v>
      </c>
      <c r="F30" s="8">
        <v>1</v>
      </c>
      <c r="G30" s="23">
        <f t="shared" si="0"/>
        <v>1</v>
      </c>
      <c r="H30" s="9">
        <v>409.5</v>
      </c>
      <c r="I30" s="9">
        <v>409.5</v>
      </c>
      <c r="J30" s="8" t="s">
        <v>19</v>
      </c>
      <c r="K30" s="10">
        <f t="shared" si="1"/>
        <v>408.5</v>
      </c>
      <c r="L30" s="11">
        <f t="shared" si="2"/>
        <v>408.5</v>
      </c>
      <c r="M30" s="19">
        <f t="shared" si="4"/>
        <v>99.755799755799757</v>
      </c>
    </row>
    <row r="31" spans="1:13" x14ac:dyDescent="0.3">
      <c r="A31" s="7" t="s">
        <v>63</v>
      </c>
      <c r="B31" s="8" t="s">
        <v>44</v>
      </c>
      <c r="C31" s="17">
        <v>27.2</v>
      </c>
      <c r="D31" s="8">
        <v>141513</v>
      </c>
      <c r="E31" s="8" t="s">
        <v>27</v>
      </c>
      <c r="F31" s="8">
        <v>4</v>
      </c>
      <c r="G31" s="23">
        <f t="shared" si="0"/>
        <v>108.80000000000001</v>
      </c>
      <c r="H31" s="9">
        <v>99.36</v>
      </c>
      <c r="I31" s="9">
        <v>397.44</v>
      </c>
      <c r="J31" s="8" t="s">
        <v>64</v>
      </c>
      <c r="K31" s="10">
        <f t="shared" si="1"/>
        <v>72.16</v>
      </c>
      <c r="L31" s="11">
        <f t="shared" si="2"/>
        <v>288.64</v>
      </c>
      <c r="M31" s="19">
        <f t="shared" si="4"/>
        <v>72.624798711755233</v>
      </c>
    </row>
    <row r="32" spans="1:13" x14ac:dyDescent="0.3">
      <c r="A32" s="7" t="s">
        <v>65</v>
      </c>
      <c r="B32" s="8" t="s">
        <v>41</v>
      </c>
      <c r="C32" s="17">
        <v>191</v>
      </c>
      <c r="D32" s="8">
        <v>141514</v>
      </c>
      <c r="E32" s="8" t="s">
        <v>18</v>
      </c>
      <c r="F32" s="8">
        <v>1</v>
      </c>
      <c r="G32" s="23">
        <f t="shared" si="0"/>
        <v>191</v>
      </c>
      <c r="H32" s="9">
        <v>629.28</v>
      </c>
      <c r="I32" s="9">
        <v>629.28</v>
      </c>
      <c r="J32" s="8" t="s">
        <v>66</v>
      </c>
      <c r="K32" s="10">
        <f t="shared" si="1"/>
        <v>438.28</v>
      </c>
      <c r="L32" s="11">
        <f t="shared" si="2"/>
        <v>438.28</v>
      </c>
      <c r="M32" s="19">
        <f t="shared" si="4"/>
        <v>69.647851512840063</v>
      </c>
    </row>
    <row r="33" spans="1:13" x14ac:dyDescent="0.3">
      <c r="A33" s="7" t="s">
        <v>67</v>
      </c>
      <c r="B33" s="8" t="s">
        <v>50</v>
      </c>
      <c r="C33" s="17">
        <v>93</v>
      </c>
      <c r="D33" s="8">
        <v>141514</v>
      </c>
      <c r="E33" s="8" t="s">
        <v>18</v>
      </c>
      <c r="F33" s="8">
        <v>1</v>
      </c>
      <c r="G33" s="23">
        <f t="shared" si="0"/>
        <v>93</v>
      </c>
      <c r="H33" s="9">
        <v>305.44</v>
      </c>
      <c r="I33" s="9">
        <v>305.44</v>
      </c>
      <c r="J33" s="8" t="s">
        <v>66</v>
      </c>
      <c r="K33" s="10">
        <f t="shared" si="1"/>
        <v>212.44</v>
      </c>
      <c r="L33" s="11">
        <f t="shared" si="2"/>
        <v>212.44</v>
      </c>
      <c r="M33" s="19">
        <f t="shared" si="4"/>
        <v>69.552121529596647</v>
      </c>
    </row>
    <row r="34" spans="1:13" x14ac:dyDescent="0.3">
      <c r="A34" s="7" t="s">
        <v>68</v>
      </c>
      <c r="B34" s="8" t="s">
        <v>52</v>
      </c>
      <c r="C34" s="17">
        <v>32</v>
      </c>
      <c r="D34" s="8">
        <v>141514</v>
      </c>
      <c r="E34" s="8" t="s">
        <v>18</v>
      </c>
      <c r="F34" s="8">
        <v>2</v>
      </c>
      <c r="G34" s="23">
        <f t="shared" si="0"/>
        <v>64</v>
      </c>
      <c r="H34" s="9">
        <v>55.2</v>
      </c>
      <c r="I34" s="9">
        <v>110.4</v>
      </c>
      <c r="J34" s="8" t="s">
        <v>33</v>
      </c>
      <c r="K34" s="10">
        <f t="shared" si="1"/>
        <v>23.200000000000003</v>
      </c>
      <c r="L34" s="11">
        <f t="shared" si="2"/>
        <v>46.400000000000006</v>
      </c>
      <c r="M34" s="19">
        <f t="shared" si="4"/>
        <v>42.028985507246382</v>
      </c>
    </row>
    <row r="35" spans="1:13" x14ac:dyDescent="0.3">
      <c r="A35" s="7" t="s">
        <v>69</v>
      </c>
      <c r="B35" s="8" t="s">
        <v>44</v>
      </c>
      <c r="C35" s="17">
        <v>0</v>
      </c>
      <c r="D35" s="8">
        <v>141515</v>
      </c>
      <c r="E35" s="8" t="s">
        <v>27</v>
      </c>
      <c r="F35" s="8">
        <v>2</v>
      </c>
      <c r="G35" s="23">
        <f t="shared" si="0"/>
        <v>0</v>
      </c>
      <c r="H35" s="9">
        <v>165.6</v>
      </c>
      <c r="I35" s="9">
        <v>331.2</v>
      </c>
      <c r="J35" s="8" t="s">
        <v>64</v>
      </c>
      <c r="K35" s="10">
        <f t="shared" si="1"/>
        <v>165.6</v>
      </c>
      <c r="L35" s="11">
        <f t="shared" si="2"/>
        <v>331.2</v>
      </c>
      <c r="M35" s="19">
        <f t="shared" si="4"/>
        <v>100</v>
      </c>
    </row>
    <row r="36" spans="1:13" x14ac:dyDescent="0.3">
      <c r="A36" s="7" t="s">
        <v>70</v>
      </c>
      <c r="B36" s="8">
        <v>0</v>
      </c>
      <c r="C36" s="17">
        <v>24</v>
      </c>
      <c r="D36" s="8">
        <v>141516</v>
      </c>
      <c r="E36" s="8" t="s">
        <v>18</v>
      </c>
      <c r="F36" s="8">
        <v>1</v>
      </c>
      <c r="G36" s="23">
        <f t="shared" si="0"/>
        <v>24</v>
      </c>
      <c r="H36" s="9">
        <v>47.84</v>
      </c>
      <c r="I36" s="9">
        <v>47.84</v>
      </c>
      <c r="J36" s="8" t="s">
        <v>66</v>
      </c>
      <c r="K36" s="10">
        <f t="shared" si="1"/>
        <v>23.840000000000003</v>
      </c>
      <c r="L36" s="11">
        <f t="shared" si="2"/>
        <v>23.840000000000003</v>
      </c>
      <c r="M36" s="19">
        <f t="shared" si="4"/>
        <v>49.832775919732448</v>
      </c>
    </row>
    <row r="37" spans="1:13" x14ac:dyDescent="0.3">
      <c r="A37" s="7" t="s">
        <v>71</v>
      </c>
      <c r="B37" s="8">
        <v>0</v>
      </c>
      <c r="C37" s="17">
        <v>240</v>
      </c>
      <c r="D37" s="8">
        <v>141516</v>
      </c>
      <c r="E37" s="8" t="s">
        <v>18</v>
      </c>
      <c r="F37" s="8">
        <v>1</v>
      </c>
      <c r="G37" s="23">
        <f t="shared" si="0"/>
        <v>240</v>
      </c>
      <c r="H37" s="9">
        <v>441.6</v>
      </c>
      <c r="I37" s="9">
        <v>441.6</v>
      </c>
      <c r="J37" s="8" t="s">
        <v>66</v>
      </c>
      <c r="K37" s="10">
        <f t="shared" si="1"/>
        <v>201.60000000000002</v>
      </c>
      <c r="L37" s="11">
        <f t="shared" si="2"/>
        <v>201.60000000000002</v>
      </c>
      <c r="M37" s="19">
        <f t="shared" si="4"/>
        <v>45.652173913043484</v>
      </c>
    </row>
    <row r="38" spans="1:13" x14ac:dyDescent="0.3">
      <c r="A38" s="7" t="s">
        <v>45</v>
      </c>
      <c r="B38" s="8" t="s">
        <v>13</v>
      </c>
      <c r="C38" s="17">
        <v>144</v>
      </c>
      <c r="D38" s="8">
        <v>141517</v>
      </c>
      <c r="E38" s="8" t="s">
        <v>18</v>
      </c>
      <c r="F38" s="8">
        <v>1</v>
      </c>
      <c r="G38" s="23">
        <f t="shared" si="0"/>
        <v>144</v>
      </c>
      <c r="H38" s="9">
        <v>453</v>
      </c>
      <c r="I38" s="9">
        <v>453</v>
      </c>
      <c r="J38" s="8" t="s">
        <v>33</v>
      </c>
      <c r="K38" s="10">
        <f t="shared" si="1"/>
        <v>309</v>
      </c>
      <c r="L38" s="11">
        <f t="shared" si="2"/>
        <v>309</v>
      </c>
      <c r="M38" s="19">
        <f t="shared" si="4"/>
        <v>68.211920529801333</v>
      </c>
    </row>
    <row r="39" spans="1:13" x14ac:dyDescent="0.3">
      <c r="A39" s="7" t="s">
        <v>72</v>
      </c>
      <c r="B39" s="8" t="s">
        <v>44</v>
      </c>
      <c r="C39" s="17">
        <v>43</v>
      </c>
      <c r="D39" s="8">
        <v>141518</v>
      </c>
      <c r="E39" s="8" t="s">
        <v>18</v>
      </c>
      <c r="F39" s="8">
        <v>2</v>
      </c>
      <c r="G39" s="23">
        <f t="shared" si="0"/>
        <v>86</v>
      </c>
      <c r="H39" s="9">
        <v>165.6</v>
      </c>
      <c r="I39" s="9">
        <v>331.2</v>
      </c>
      <c r="J39" s="8" t="s">
        <v>19</v>
      </c>
      <c r="K39" s="10">
        <f t="shared" si="1"/>
        <v>122.6</v>
      </c>
      <c r="L39" s="11">
        <f t="shared" si="2"/>
        <v>245.2</v>
      </c>
      <c r="M39" s="19">
        <f t="shared" si="4"/>
        <v>74.033816425120762</v>
      </c>
    </row>
    <row r="40" spans="1:13" x14ac:dyDescent="0.3">
      <c r="A40" s="7" t="s">
        <v>73</v>
      </c>
      <c r="B40" s="8" t="s">
        <v>74</v>
      </c>
      <c r="C40" s="17">
        <v>439</v>
      </c>
      <c r="D40" s="8">
        <v>141518</v>
      </c>
      <c r="E40" s="8" t="s">
        <v>18</v>
      </c>
      <c r="F40" s="8">
        <v>1</v>
      </c>
      <c r="G40" s="23">
        <f t="shared" si="0"/>
        <v>439</v>
      </c>
      <c r="H40" s="9">
        <v>1276.96</v>
      </c>
      <c r="I40" s="9">
        <v>1276.96</v>
      </c>
      <c r="J40" s="8" t="s">
        <v>66</v>
      </c>
      <c r="K40" s="10">
        <f t="shared" si="1"/>
        <v>837.96</v>
      </c>
      <c r="L40" s="11">
        <f t="shared" si="2"/>
        <v>837.96</v>
      </c>
      <c r="M40" s="19">
        <f t="shared" si="4"/>
        <v>65.621476005513088</v>
      </c>
    </row>
    <row r="41" spans="1:13" x14ac:dyDescent="0.3">
      <c r="A41" s="7" t="s">
        <v>75</v>
      </c>
      <c r="B41" s="8">
        <v>0</v>
      </c>
      <c r="C41" s="17">
        <v>50</v>
      </c>
      <c r="D41" s="8">
        <v>141518</v>
      </c>
      <c r="E41" s="8" t="s">
        <v>18</v>
      </c>
      <c r="F41" s="8">
        <v>1</v>
      </c>
      <c r="G41" s="23">
        <f t="shared" si="0"/>
        <v>50</v>
      </c>
      <c r="H41" s="9">
        <v>120</v>
      </c>
      <c r="I41" s="9">
        <v>120</v>
      </c>
      <c r="J41" s="8" t="s">
        <v>66</v>
      </c>
      <c r="K41" s="10">
        <f t="shared" si="1"/>
        <v>70</v>
      </c>
      <c r="L41" s="11">
        <f t="shared" si="2"/>
        <v>70</v>
      </c>
      <c r="M41" s="19">
        <f t="shared" si="4"/>
        <v>58.333333333333336</v>
      </c>
    </row>
    <row r="42" spans="1:13" x14ac:dyDescent="0.3">
      <c r="A42" s="7" t="s">
        <v>76</v>
      </c>
      <c r="B42" s="8">
        <v>0</v>
      </c>
      <c r="C42" s="17">
        <v>50</v>
      </c>
      <c r="D42" s="8">
        <v>141519</v>
      </c>
      <c r="E42" s="8" t="s">
        <v>27</v>
      </c>
      <c r="F42" s="8">
        <v>1</v>
      </c>
      <c r="G42" s="23">
        <f t="shared" si="0"/>
        <v>50</v>
      </c>
      <c r="H42" s="9">
        <v>110.4</v>
      </c>
      <c r="I42" s="9">
        <v>110.4</v>
      </c>
      <c r="J42" s="8" t="s">
        <v>33</v>
      </c>
      <c r="K42" s="10">
        <f t="shared" si="1"/>
        <v>60.400000000000006</v>
      </c>
      <c r="L42" s="11">
        <f t="shared" si="2"/>
        <v>60.400000000000006</v>
      </c>
      <c r="M42" s="19">
        <f t="shared" si="4"/>
        <v>54.710144927536234</v>
      </c>
    </row>
    <row r="43" spans="1:13" x14ac:dyDescent="0.3">
      <c r="A43" s="7" t="s">
        <v>77</v>
      </c>
      <c r="B43" s="8" t="s">
        <v>60</v>
      </c>
      <c r="C43" s="17">
        <v>55</v>
      </c>
      <c r="D43" s="8">
        <v>141520</v>
      </c>
      <c r="E43" s="8" t="s">
        <v>14</v>
      </c>
      <c r="F43" s="8">
        <v>2</v>
      </c>
      <c r="G43" s="23">
        <f t="shared" si="0"/>
        <v>110</v>
      </c>
      <c r="H43" s="9">
        <v>126</v>
      </c>
      <c r="I43" s="9">
        <v>252</v>
      </c>
      <c r="J43" s="8" t="s">
        <v>15</v>
      </c>
      <c r="K43" s="10">
        <f t="shared" si="1"/>
        <v>71</v>
      </c>
      <c r="L43" s="11">
        <f t="shared" si="2"/>
        <v>142</v>
      </c>
      <c r="M43" s="19">
        <f t="shared" si="4"/>
        <v>56.349206349206348</v>
      </c>
    </row>
    <row r="44" spans="1:13" x14ac:dyDescent="0.3">
      <c r="A44" s="7" t="s">
        <v>78</v>
      </c>
      <c r="B44" s="8" t="s">
        <v>60</v>
      </c>
      <c r="C44" s="17">
        <v>47</v>
      </c>
      <c r="D44" s="8">
        <v>141520</v>
      </c>
      <c r="E44" s="8" t="s">
        <v>14</v>
      </c>
      <c r="F44" s="8">
        <v>4</v>
      </c>
      <c r="G44" s="23">
        <f t="shared" si="0"/>
        <v>188</v>
      </c>
      <c r="H44" s="9">
        <v>172</v>
      </c>
      <c r="I44" s="9">
        <v>688</v>
      </c>
      <c r="J44" s="8" t="s">
        <v>15</v>
      </c>
      <c r="K44" s="10">
        <f t="shared" si="1"/>
        <v>125</v>
      </c>
      <c r="L44" s="11">
        <f t="shared" si="2"/>
        <v>500</v>
      </c>
      <c r="M44" s="19">
        <f t="shared" si="4"/>
        <v>72.674418604651152</v>
      </c>
    </row>
    <row r="45" spans="1:13" x14ac:dyDescent="0.3">
      <c r="A45" s="7" t="s">
        <v>79</v>
      </c>
      <c r="B45" s="8" t="s">
        <v>30</v>
      </c>
      <c r="C45" s="17">
        <v>118</v>
      </c>
      <c r="D45" s="8">
        <v>141521</v>
      </c>
      <c r="E45" s="8" t="s">
        <v>18</v>
      </c>
      <c r="F45" s="8">
        <v>1</v>
      </c>
      <c r="G45" s="23">
        <f t="shared" si="0"/>
        <v>118</v>
      </c>
      <c r="H45" s="9">
        <v>393.76</v>
      </c>
      <c r="I45" s="9">
        <v>393.76</v>
      </c>
      <c r="J45" s="8" t="s">
        <v>19</v>
      </c>
      <c r="K45" s="10">
        <f t="shared" si="1"/>
        <v>275.76</v>
      </c>
      <c r="L45" s="11">
        <f t="shared" si="2"/>
        <v>275.76</v>
      </c>
      <c r="M45" s="19">
        <f t="shared" si="4"/>
        <v>70.032507110930524</v>
      </c>
    </row>
    <row r="46" spans="1:13" x14ac:dyDescent="0.3">
      <c r="A46" s="7" t="s">
        <v>80</v>
      </c>
      <c r="B46" s="8" t="s">
        <v>81</v>
      </c>
      <c r="C46" s="17">
        <v>160</v>
      </c>
      <c r="D46" s="8">
        <v>141522</v>
      </c>
      <c r="E46" s="8" t="s">
        <v>27</v>
      </c>
      <c r="F46" s="8">
        <v>1</v>
      </c>
      <c r="G46" s="23">
        <f t="shared" si="0"/>
        <v>160</v>
      </c>
      <c r="H46" s="9">
        <v>518.88</v>
      </c>
      <c r="I46" s="9">
        <v>518.88</v>
      </c>
      <c r="J46" s="8" t="s">
        <v>66</v>
      </c>
      <c r="K46" s="10">
        <f t="shared" si="1"/>
        <v>358.88</v>
      </c>
      <c r="L46" s="11">
        <f t="shared" si="2"/>
        <v>358.88</v>
      </c>
      <c r="M46" s="19">
        <f t="shared" si="4"/>
        <v>69.164353993216153</v>
      </c>
    </row>
    <row r="47" spans="1:13" x14ac:dyDescent="0.3">
      <c r="A47" s="7" t="s">
        <v>79</v>
      </c>
      <c r="B47" s="8" t="s">
        <v>30</v>
      </c>
      <c r="C47" s="17">
        <v>118</v>
      </c>
      <c r="D47" s="8">
        <v>141523</v>
      </c>
      <c r="E47" s="8" t="s">
        <v>18</v>
      </c>
      <c r="F47" s="8">
        <v>1</v>
      </c>
      <c r="G47" s="23">
        <f t="shared" si="0"/>
        <v>118</v>
      </c>
      <c r="H47" s="9">
        <v>401.25</v>
      </c>
      <c r="I47" s="9">
        <v>401.25</v>
      </c>
      <c r="J47" s="8" t="s">
        <v>33</v>
      </c>
      <c r="K47" s="10">
        <f t="shared" si="1"/>
        <v>283.25</v>
      </c>
      <c r="L47" s="11">
        <f t="shared" si="2"/>
        <v>283.25</v>
      </c>
      <c r="M47" s="19">
        <f t="shared" si="4"/>
        <v>70.591900311526473</v>
      </c>
    </row>
    <row r="48" spans="1:13" x14ac:dyDescent="0.3">
      <c r="A48" s="7" t="s">
        <v>59</v>
      </c>
      <c r="B48" s="8" t="s">
        <v>60</v>
      </c>
      <c r="C48" s="17">
        <v>50</v>
      </c>
      <c r="D48" s="8">
        <v>141524</v>
      </c>
      <c r="E48" s="8" t="s">
        <v>14</v>
      </c>
      <c r="F48" s="8">
        <v>4</v>
      </c>
      <c r="G48" s="23">
        <f t="shared" si="0"/>
        <v>200</v>
      </c>
      <c r="H48" s="9">
        <v>180</v>
      </c>
      <c r="I48" s="9">
        <v>720</v>
      </c>
      <c r="J48" s="8" t="s">
        <v>15</v>
      </c>
      <c r="K48" s="10">
        <f t="shared" si="1"/>
        <v>130</v>
      </c>
      <c r="L48" s="11">
        <f t="shared" si="2"/>
        <v>520</v>
      </c>
      <c r="M48" s="19">
        <f t="shared" si="4"/>
        <v>72.222222222222214</v>
      </c>
    </row>
    <row r="49" spans="1:13" x14ac:dyDescent="0.3">
      <c r="A49" s="7" t="s">
        <v>29</v>
      </c>
      <c r="B49" s="8" t="s">
        <v>30</v>
      </c>
      <c r="C49" s="17">
        <v>121</v>
      </c>
      <c r="D49" s="8">
        <v>141525</v>
      </c>
      <c r="E49" s="8" t="s">
        <v>14</v>
      </c>
      <c r="F49" s="8">
        <v>1</v>
      </c>
      <c r="G49" s="23">
        <f t="shared" si="0"/>
        <v>121</v>
      </c>
      <c r="H49" s="9">
        <v>484</v>
      </c>
      <c r="I49" s="9">
        <v>484</v>
      </c>
      <c r="J49" s="8" t="s">
        <v>15</v>
      </c>
      <c r="K49" s="10">
        <f t="shared" si="1"/>
        <v>363</v>
      </c>
      <c r="L49" s="11">
        <f t="shared" si="2"/>
        <v>363</v>
      </c>
      <c r="M49" s="19">
        <f t="shared" si="4"/>
        <v>75</v>
      </c>
    </row>
    <row r="50" spans="1:13" x14ac:dyDescent="0.3">
      <c r="A50" s="7" t="s">
        <v>82</v>
      </c>
      <c r="B50" s="8" t="s">
        <v>50</v>
      </c>
      <c r="C50" s="17">
        <v>166</v>
      </c>
      <c r="D50" s="8">
        <v>141526</v>
      </c>
      <c r="E50" s="8" t="s">
        <v>27</v>
      </c>
      <c r="F50" s="8">
        <v>1</v>
      </c>
      <c r="G50" s="23">
        <f t="shared" si="0"/>
        <v>166</v>
      </c>
      <c r="H50" s="9">
        <v>570.4</v>
      </c>
      <c r="I50" s="9">
        <v>570.4</v>
      </c>
      <c r="J50" s="8" t="s">
        <v>19</v>
      </c>
      <c r="K50" s="10">
        <f t="shared" si="1"/>
        <v>404.4</v>
      </c>
      <c r="L50" s="11">
        <f t="shared" si="2"/>
        <v>404.4</v>
      </c>
      <c r="M50" s="19">
        <f t="shared" si="4"/>
        <v>70.897615708274898</v>
      </c>
    </row>
    <row r="51" spans="1:13" x14ac:dyDescent="0.3">
      <c r="A51" s="7" t="s">
        <v>83</v>
      </c>
      <c r="B51" s="8" t="s">
        <v>74</v>
      </c>
      <c r="C51" s="17">
        <v>374</v>
      </c>
      <c r="D51" s="8">
        <v>141527</v>
      </c>
      <c r="E51" s="8" t="s">
        <v>18</v>
      </c>
      <c r="F51" s="8">
        <v>1</v>
      </c>
      <c r="G51" s="23">
        <f t="shared" si="0"/>
        <v>374</v>
      </c>
      <c r="H51" s="9">
        <v>1025.5</v>
      </c>
      <c r="I51" s="9">
        <v>1025.5</v>
      </c>
      <c r="J51" s="8" t="s">
        <v>66</v>
      </c>
      <c r="K51" s="10">
        <f t="shared" si="1"/>
        <v>651.5</v>
      </c>
      <c r="L51" s="11">
        <f t="shared" si="2"/>
        <v>651.5</v>
      </c>
      <c r="M51" s="19">
        <f t="shared" si="4"/>
        <v>63.529985372988783</v>
      </c>
    </row>
    <row r="52" spans="1:13" x14ac:dyDescent="0.3">
      <c r="A52" s="7" t="s">
        <v>84</v>
      </c>
      <c r="B52" s="8">
        <v>0</v>
      </c>
      <c r="C52" s="17">
        <v>230</v>
      </c>
      <c r="D52" s="8">
        <v>141527</v>
      </c>
      <c r="E52" s="8" t="s">
        <v>18</v>
      </c>
      <c r="F52" s="8">
        <v>2</v>
      </c>
      <c r="G52" s="23">
        <f t="shared" si="0"/>
        <v>460</v>
      </c>
      <c r="H52" s="9">
        <v>317.5</v>
      </c>
      <c r="I52" s="9">
        <v>635</v>
      </c>
      <c r="J52" s="8" t="s">
        <v>66</v>
      </c>
      <c r="K52" s="10">
        <f t="shared" si="1"/>
        <v>87.5</v>
      </c>
      <c r="L52" s="11">
        <f t="shared" si="2"/>
        <v>175</v>
      </c>
      <c r="M52" s="19">
        <f t="shared" si="4"/>
        <v>27.559055118110237</v>
      </c>
    </row>
    <row r="53" spans="1:13" x14ac:dyDescent="0.3">
      <c r="A53" s="7" t="s">
        <v>85</v>
      </c>
      <c r="B53" s="8">
        <v>0</v>
      </c>
      <c r="C53" s="17">
        <v>22.5</v>
      </c>
      <c r="D53" s="8">
        <v>141528</v>
      </c>
      <c r="E53" s="8" t="s">
        <v>18</v>
      </c>
      <c r="F53" s="8">
        <v>1</v>
      </c>
      <c r="G53" s="23">
        <f t="shared" si="0"/>
        <v>22.5</v>
      </c>
      <c r="H53" s="9">
        <v>50.04</v>
      </c>
      <c r="I53" s="9">
        <v>50.04</v>
      </c>
      <c r="J53" s="8" t="s">
        <v>33</v>
      </c>
      <c r="K53" s="10">
        <f t="shared" si="1"/>
        <v>27.54</v>
      </c>
      <c r="L53" s="11">
        <f t="shared" si="2"/>
        <v>27.54</v>
      </c>
      <c r="M53" s="19">
        <f t="shared" si="4"/>
        <v>55.035971223021583</v>
      </c>
    </row>
    <row r="54" spans="1:13" x14ac:dyDescent="0.3">
      <c r="A54" s="7" t="s">
        <v>49</v>
      </c>
      <c r="B54" s="8" t="s">
        <v>50</v>
      </c>
      <c r="C54" s="17">
        <v>88</v>
      </c>
      <c r="D54" s="8">
        <v>141529</v>
      </c>
      <c r="E54" s="8" t="s">
        <v>18</v>
      </c>
      <c r="F54" s="8">
        <v>1</v>
      </c>
      <c r="G54" s="23">
        <f t="shared" si="0"/>
        <v>88</v>
      </c>
      <c r="H54" s="9">
        <v>290.72000000000003</v>
      </c>
      <c r="I54" s="9">
        <v>290.72000000000003</v>
      </c>
      <c r="J54" s="8" t="s">
        <v>66</v>
      </c>
      <c r="K54" s="10">
        <f t="shared" si="1"/>
        <v>202.72000000000003</v>
      </c>
      <c r="L54" s="11">
        <f t="shared" si="2"/>
        <v>202.72000000000003</v>
      </c>
      <c r="M54" s="19">
        <f t="shared" si="4"/>
        <v>69.730324711062195</v>
      </c>
    </row>
    <row r="55" spans="1:13" x14ac:dyDescent="0.3">
      <c r="A55" s="7" t="s">
        <v>62</v>
      </c>
      <c r="B55" s="8">
        <v>0</v>
      </c>
      <c r="C55" s="17">
        <v>1</v>
      </c>
      <c r="D55" s="8">
        <v>141529</v>
      </c>
      <c r="E55" s="8" t="s">
        <v>18</v>
      </c>
      <c r="F55" s="8">
        <v>1</v>
      </c>
      <c r="G55" s="23">
        <f t="shared" si="0"/>
        <v>1</v>
      </c>
      <c r="H55" s="9">
        <v>721.5</v>
      </c>
      <c r="I55" s="9">
        <v>721.5</v>
      </c>
      <c r="J55" s="8" t="s">
        <v>66</v>
      </c>
      <c r="K55" s="10">
        <f t="shared" si="1"/>
        <v>720.5</v>
      </c>
      <c r="L55" s="11">
        <f t="shared" si="2"/>
        <v>720.5</v>
      </c>
      <c r="M55" s="19">
        <f t="shared" si="4"/>
        <v>99.86139986139986</v>
      </c>
    </row>
    <row r="56" spans="1:13" x14ac:dyDescent="0.3">
      <c r="A56" s="7" t="s">
        <v>86</v>
      </c>
      <c r="B56" s="8" t="s">
        <v>17</v>
      </c>
      <c r="C56" s="17">
        <v>56</v>
      </c>
      <c r="D56" s="8">
        <v>141529</v>
      </c>
      <c r="E56" s="8" t="s">
        <v>18</v>
      </c>
      <c r="F56" s="8">
        <v>1</v>
      </c>
      <c r="G56" s="23">
        <f t="shared" si="0"/>
        <v>56</v>
      </c>
      <c r="H56" s="9">
        <v>187.68</v>
      </c>
      <c r="I56" s="9">
        <v>187.68</v>
      </c>
      <c r="J56" s="8" t="s">
        <v>66</v>
      </c>
      <c r="K56" s="10">
        <f t="shared" si="1"/>
        <v>131.68</v>
      </c>
      <c r="L56" s="11">
        <f t="shared" si="2"/>
        <v>131.68</v>
      </c>
      <c r="M56" s="19">
        <f t="shared" si="4"/>
        <v>70.161977834612117</v>
      </c>
    </row>
    <row r="57" spans="1:13" x14ac:dyDescent="0.3">
      <c r="A57" s="7" t="s">
        <v>87</v>
      </c>
      <c r="B57" s="8" t="s">
        <v>88</v>
      </c>
      <c r="C57" s="17">
        <v>170</v>
      </c>
      <c r="D57" s="8">
        <v>141530</v>
      </c>
      <c r="E57" s="8" t="s">
        <v>18</v>
      </c>
      <c r="F57" s="8">
        <v>1</v>
      </c>
      <c r="G57" s="23">
        <f t="shared" si="0"/>
        <v>170</v>
      </c>
      <c r="H57" s="9">
        <v>392.7</v>
      </c>
      <c r="I57" s="9">
        <v>392.7</v>
      </c>
      <c r="J57" s="8" t="s">
        <v>19</v>
      </c>
      <c r="K57" s="10">
        <f t="shared" si="1"/>
        <v>222.7</v>
      </c>
      <c r="L57" s="11">
        <f t="shared" si="2"/>
        <v>222.7</v>
      </c>
      <c r="M57" s="19">
        <f t="shared" si="4"/>
        <v>56.709956709956714</v>
      </c>
    </row>
    <row r="58" spans="1:13" x14ac:dyDescent="0.3">
      <c r="A58" s="7" t="s">
        <v>89</v>
      </c>
      <c r="B58" s="8" t="s">
        <v>90</v>
      </c>
      <c r="C58" s="17">
        <v>105</v>
      </c>
      <c r="D58" s="8">
        <v>141530</v>
      </c>
      <c r="E58" s="8" t="s">
        <v>18</v>
      </c>
      <c r="F58" s="8">
        <v>1</v>
      </c>
      <c r="G58" s="23">
        <f t="shared" si="0"/>
        <v>105</v>
      </c>
      <c r="H58" s="9">
        <v>379.04</v>
      </c>
      <c r="I58" s="9">
        <v>379.04</v>
      </c>
      <c r="J58" s="8" t="s">
        <v>66</v>
      </c>
      <c r="K58" s="10">
        <f t="shared" si="1"/>
        <v>274.04000000000002</v>
      </c>
      <c r="L58" s="11">
        <f t="shared" si="2"/>
        <v>274.04000000000002</v>
      </c>
      <c r="M58" s="19">
        <f t="shared" si="4"/>
        <v>72.298438159561002</v>
      </c>
    </row>
    <row r="59" spans="1:13" x14ac:dyDescent="0.3">
      <c r="A59" s="7" t="s">
        <v>91</v>
      </c>
      <c r="B59" s="8" t="s">
        <v>60</v>
      </c>
      <c r="C59" s="17">
        <v>64.5</v>
      </c>
      <c r="D59" s="8">
        <v>141531</v>
      </c>
      <c r="E59" s="8" t="s">
        <v>14</v>
      </c>
      <c r="F59" s="8">
        <v>5</v>
      </c>
      <c r="G59" s="23">
        <f t="shared" si="0"/>
        <v>322.5</v>
      </c>
      <c r="H59" s="9">
        <v>228</v>
      </c>
      <c r="I59" s="9">
        <v>1140</v>
      </c>
      <c r="J59" s="8" t="s">
        <v>15</v>
      </c>
      <c r="K59" s="10">
        <f t="shared" si="1"/>
        <v>163.5</v>
      </c>
      <c r="L59" s="11">
        <f t="shared" si="2"/>
        <v>817.5</v>
      </c>
      <c r="M59" s="19">
        <f t="shared" si="4"/>
        <v>71.710526315789465</v>
      </c>
    </row>
    <row r="60" spans="1:13" x14ac:dyDescent="0.3">
      <c r="A60" s="7" t="s">
        <v>92</v>
      </c>
      <c r="B60" s="8">
        <v>0</v>
      </c>
      <c r="C60" s="17">
        <v>5</v>
      </c>
      <c r="D60" s="8">
        <v>141532</v>
      </c>
      <c r="E60" s="8" t="s">
        <v>27</v>
      </c>
      <c r="F60" s="8">
        <v>2</v>
      </c>
      <c r="G60" s="23">
        <f t="shared" si="0"/>
        <v>10</v>
      </c>
      <c r="H60" s="9">
        <v>11.04</v>
      </c>
      <c r="I60" s="9">
        <v>22.08</v>
      </c>
      <c r="J60" s="8" t="s">
        <v>64</v>
      </c>
      <c r="K60" s="10">
        <f t="shared" si="1"/>
        <v>6.0399999999999991</v>
      </c>
      <c r="L60" s="11">
        <f t="shared" si="2"/>
        <v>12.079999999999998</v>
      </c>
      <c r="M60" s="19">
        <f t="shared" si="4"/>
        <v>54.710144927536234</v>
      </c>
    </row>
    <row r="61" spans="1:13" x14ac:dyDescent="0.3">
      <c r="A61" s="7" t="s">
        <v>93</v>
      </c>
      <c r="B61" s="8" t="s">
        <v>94</v>
      </c>
      <c r="C61" s="17">
        <v>39</v>
      </c>
      <c r="D61" s="8">
        <v>141532</v>
      </c>
      <c r="E61" s="8" t="s">
        <v>27</v>
      </c>
      <c r="F61" s="8">
        <v>1</v>
      </c>
      <c r="G61" s="23">
        <f t="shared" si="0"/>
        <v>39</v>
      </c>
      <c r="H61" s="9">
        <v>84.64</v>
      </c>
      <c r="I61" s="9">
        <v>84.64</v>
      </c>
      <c r="J61" s="8" t="s">
        <v>33</v>
      </c>
      <c r="K61" s="10">
        <f t="shared" si="1"/>
        <v>45.64</v>
      </c>
      <c r="L61" s="11">
        <f t="shared" si="2"/>
        <v>45.64</v>
      </c>
      <c r="M61" s="19">
        <f t="shared" si="4"/>
        <v>53.922495274102076</v>
      </c>
    </row>
    <row r="62" spans="1:13" x14ac:dyDescent="0.3">
      <c r="A62" s="7" t="s">
        <v>95</v>
      </c>
      <c r="B62" s="8" t="s">
        <v>96</v>
      </c>
      <c r="C62" s="17">
        <v>90</v>
      </c>
      <c r="D62" s="8">
        <v>141533</v>
      </c>
      <c r="E62" s="8" t="s">
        <v>14</v>
      </c>
      <c r="F62" s="8">
        <v>1</v>
      </c>
      <c r="G62" s="23">
        <f t="shared" si="0"/>
        <v>90</v>
      </c>
      <c r="H62" s="9">
        <v>364</v>
      </c>
      <c r="I62" s="9">
        <v>364</v>
      </c>
      <c r="J62" s="8" t="s">
        <v>15</v>
      </c>
      <c r="K62" s="10">
        <f t="shared" si="1"/>
        <v>274</v>
      </c>
      <c r="L62" s="11">
        <f t="shared" si="2"/>
        <v>274</v>
      </c>
      <c r="M62" s="19">
        <f t="shared" si="4"/>
        <v>75.27472527472527</v>
      </c>
    </row>
    <row r="63" spans="1:13" x14ac:dyDescent="0.3">
      <c r="A63" s="7" t="s">
        <v>97</v>
      </c>
      <c r="B63" s="8" t="s">
        <v>90</v>
      </c>
      <c r="C63" s="17">
        <v>1696</v>
      </c>
      <c r="D63" s="8">
        <v>141534</v>
      </c>
      <c r="E63" s="8" t="s">
        <v>18</v>
      </c>
      <c r="F63" s="8">
        <v>1</v>
      </c>
      <c r="G63" s="23">
        <f t="shared" si="0"/>
        <v>1696</v>
      </c>
      <c r="H63" s="9">
        <v>4993.76</v>
      </c>
      <c r="I63" s="9">
        <v>4993.76</v>
      </c>
      <c r="J63" s="8" t="s">
        <v>66</v>
      </c>
      <c r="K63" s="10">
        <f t="shared" si="1"/>
        <v>3297.76</v>
      </c>
      <c r="L63" s="11">
        <f t="shared" si="2"/>
        <v>3297.76</v>
      </c>
      <c r="M63" s="19">
        <f t="shared" si="4"/>
        <v>66.037614943449427</v>
      </c>
    </row>
    <row r="64" spans="1:13" x14ac:dyDescent="0.3">
      <c r="A64" s="7" t="s">
        <v>98</v>
      </c>
      <c r="B64" s="8" t="s">
        <v>23</v>
      </c>
      <c r="C64" s="17">
        <v>69</v>
      </c>
      <c r="D64" s="8">
        <v>141534</v>
      </c>
      <c r="E64" s="8" t="s">
        <v>18</v>
      </c>
      <c r="F64" s="8">
        <v>1</v>
      </c>
      <c r="G64" s="23">
        <f t="shared" si="0"/>
        <v>69</v>
      </c>
      <c r="H64" s="9">
        <v>152.35</v>
      </c>
      <c r="I64" s="9">
        <v>152.35</v>
      </c>
      <c r="J64" s="8" t="s">
        <v>66</v>
      </c>
      <c r="K64" s="10">
        <f t="shared" si="1"/>
        <v>83.35</v>
      </c>
      <c r="L64" s="11">
        <f t="shared" si="2"/>
        <v>83.35</v>
      </c>
      <c r="M64" s="19">
        <f t="shared" si="4"/>
        <v>54.709550377420413</v>
      </c>
    </row>
    <row r="65" spans="1:13" x14ac:dyDescent="0.3">
      <c r="A65" s="7" t="s">
        <v>99</v>
      </c>
      <c r="B65" s="8" t="s">
        <v>54</v>
      </c>
      <c r="C65" s="17">
        <v>467</v>
      </c>
      <c r="D65" s="8">
        <v>141535</v>
      </c>
      <c r="E65" s="8" t="s">
        <v>18</v>
      </c>
      <c r="F65" s="8">
        <v>1</v>
      </c>
      <c r="G65" s="23">
        <f t="shared" si="0"/>
        <v>467</v>
      </c>
      <c r="H65" s="9">
        <v>1549.28</v>
      </c>
      <c r="I65" s="9">
        <v>1549.28</v>
      </c>
      <c r="J65" s="8" t="s">
        <v>66</v>
      </c>
      <c r="K65" s="10">
        <f t="shared" si="1"/>
        <v>1082.28</v>
      </c>
      <c r="L65" s="11">
        <f t="shared" si="2"/>
        <v>1082.28</v>
      </c>
      <c r="M65" s="19">
        <f t="shared" si="4"/>
        <v>69.85696581637923</v>
      </c>
    </row>
    <row r="66" spans="1:13" x14ac:dyDescent="0.3">
      <c r="A66" s="7" t="s">
        <v>79</v>
      </c>
      <c r="B66" s="8" t="s">
        <v>30</v>
      </c>
      <c r="C66" s="17">
        <v>118</v>
      </c>
      <c r="D66" s="8">
        <v>141535</v>
      </c>
      <c r="E66" s="8" t="s">
        <v>18</v>
      </c>
      <c r="F66" s="8">
        <v>1</v>
      </c>
      <c r="G66" s="23">
        <f t="shared" ref="G66:G129" si="5">I66-L66</f>
        <v>118</v>
      </c>
      <c r="H66" s="9">
        <v>393.76</v>
      </c>
      <c r="I66" s="9">
        <v>393.76</v>
      </c>
      <c r="J66" s="8" t="s">
        <v>66</v>
      </c>
      <c r="K66" s="10">
        <f t="shared" ref="K66:K129" si="6">H66-C66</f>
        <v>275.76</v>
      </c>
      <c r="L66" s="11">
        <f t="shared" ref="L66:L129" si="7">K66*F66</f>
        <v>275.76</v>
      </c>
      <c r="M66" s="19">
        <f t="shared" si="4"/>
        <v>70.032507110930524</v>
      </c>
    </row>
    <row r="67" spans="1:13" x14ac:dyDescent="0.3">
      <c r="A67" s="7" t="s">
        <v>100</v>
      </c>
      <c r="B67" s="8" t="s">
        <v>44</v>
      </c>
      <c r="C67" s="17">
        <v>35</v>
      </c>
      <c r="D67" s="8">
        <v>141535</v>
      </c>
      <c r="E67" s="8" t="s">
        <v>18</v>
      </c>
      <c r="F67" s="8">
        <v>6</v>
      </c>
      <c r="G67" s="23">
        <f t="shared" si="5"/>
        <v>210</v>
      </c>
      <c r="H67" s="9">
        <v>136.16</v>
      </c>
      <c r="I67" s="9">
        <v>816.96</v>
      </c>
      <c r="J67" s="8" t="s">
        <v>66</v>
      </c>
      <c r="K67" s="10">
        <f t="shared" si="6"/>
        <v>101.16</v>
      </c>
      <c r="L67" s="11">
        <f t="shared" si="7"/>
        <v>606.96</v>
      </c>
      <c r="M67" s="19">
        <f t="shared" si="4"/>
        <v>74.294947121034085</v>
      </c>
    </row>
    <row r="68" spans="1:13" x14ac:dyDescent="0.3">
      <c r="A68" s="7" t="s">
        <v>101</v>
      </c>
      <c r="B68" s="8" t="s">
        <v>21</v>
      </c>
      <c r="C68" s="17">
        <v>249</v>
      </c>
      <c r="D68" s="8">
        <v>141535</v>
      </c>
      <c r="E68" s="8" t="s">
        <v>18</v>
      </c>
      <c r="F68" s="8">
        <v>1</v>
      </c>
      <c r="G68" s="23">
        <f t="shared" si="5"/>
        <v>249</v>
      </c>
      <c r="H68" s="9">
        <v>828</v>
      </c>
      <c r="I68" s="9">
        <v>828</v>
      </c>
      <c r="J68" s="8" t="s">
        <v>66</v>
      </c>
      <c r="K68" s="10">
        <f t="shared" si="6"/>
        <v>579</v>
      </c>
      <c r="L68" s="11">
        <f t="shared" si="7"/>
        <v>579</v>
      </c>
      <c r="M68" s="19">
        <f t="shared" si="4"/>
        <v>69.927536231884062</v>
      </c>
    </row>
    <row r="69" spans="1:13" x14ac:dyDescent="0.3">
      <c r="A69" s="7" t="s">
        <v>102</v>
      </c>
      <c r="B69" s="8" t="s">
        <v>60</v>
      </c>
      <c r="C69" s="17">
        <v>57</v>
      </c>
      <c r="D69" s="8">
        <v>141536</v>
      </c>
      <c r="E69" s="8" t="s">
        <v>18</v>
      </c>
      <c r="F69" s="8">
        <v>2</v>
      </c>
      <c r="G69" s="23">
        <f t="shared" si="5"/>
        <v>114</v>
      </c>
      <c r="H69" s="9">
        <v>187.68</v>
      </c>
      <c r="I69" s="9">
        <v>375.36</v>
      </c>
      <c r="J69" s="8" t="s">
        <v>64</v>
      </c>
      <c r="K69" s="10">
        <f t="shared" si="6"/>
        <v>130.68</v>
      </c>
      <c r="L69" s="11">
        <f t="shared" si="7"/>
        <v>261.36</v>
      </c>
      <c r="M69" s="19">
        <f t="shared" si="4"/>
        <v>69.629156010230176</v>
      </c>
    </row>
    <row r="70" spans="1:13" x14ac:dyDescent="0.3">
      <c r="A70" s="7" t="s">
        <v>103</v>
      </c>
      <c r="B70" s="8" t="s">
        <v>26</v>
      </c>
      <c r="C70" s="17">
        <v>67</v>
      </c>
      <c r="D70" s="8">
        <v>141537</v>
      </c>
      <c r="E70" s="8" t="s">
        <v>18</v>
      </c>
      <c r="F70" s="8">
        <v>1</v>
      </c>
      <c r="G70" s="23">
        <f t="shared" si="5"/>
        <v>67</v>
      </c>
      <c r="H70" s="9">
        <v>228.75</v>
      </c>
      <c r="I70" s="9">
        <v>228.75</v>
      </c>
      <c r="J70" s="8" t="s">
        <v>66</v>
      </c>
      <c r="K70" s="10">
        <f t="shared" si="6"/>
        <v>161.75</v>
      </c>
      <c r="L70" s="11">
        <f t="shared" si="7"/>
        <v>161.75</v>
      </c>
      <c r="M70" s="19">
        <f t="shared" si="4"/>
        <v>70.710382513661202</v>
      </c>
    </row>
    <row r="71" spans="1:13" x14ac:dyDescent="0.3">
      <c r="A71" s="7" t="s">
        <v>104</v>
      </c>
      <c r="B71" s="8">
        <v>0</v>
      </c>
      <c r="C71" s="17">
        <v>0</v>
      </c>
      <c r="D71" s="8">
        <v>141537</v>
      </c>
      <c r="E71" s="8" t="s">
        <v>18</v>
      </c>
      <c r="F71" s="8">
        <v>1</v>
      </c>
      <c r="G71" s="23">
        <f t="shared" si="5"/>
        <v>0</v>
      </c>
      <c r="H71" s="9">
        <v>198.72</v>
      </c>
      <c r="I71" s="9">
        <v>198.72</v>
      </c>
      <c r="J71" s="8" t="s">
        <v>66</v>
      </c>
      <c r="K71" s="10">
        <f t="shared" si="6"/>
        <v>198.72</v>
      </c>
      <c r="L71" s="11">
        <f t="shared" si="7"/>
        <v>198.72</v>
      </c>
      <c r="M71" s="19">
        <f t="shared" si="4"/>
        <v>100</v>
      </c>
    </row>
    <row r="72" spans="1:13" x14ac:dyDescent="0.3">
      <c r="A72" s="7" t="s">
        <v>59</v>
      </c>
      <c r="B72" s="8" t="s">
        <v>60</v>
      </c>
      <c r="C72" s="17">
        <v>50</v>
      </c>
      <c r="D72" s="8">
        <v>141538</v>
      </c>
      <c r="E72" s="8" t="s">
        <v>14</v>
      </c>
      <c r="F72" s="8">
        <v>2</v>
      </c>
      <c r="G72" s="23">
        <f t="shared" si="5"/>
        <v>100</v>
      </c>
      <c r="H72" s="9">
        <v>180</v>
      </c>
      <c r="I72" s="9">
        <v>360</v>
      </c>
      <c r="J72" s="8" t="s">
        <v>15</v>
      </c>
      <c r="K72" s="10">
        <f t="shared" si="6"/>
        <v>130</v>
      </c>
      <c r="L72" s="11">
        <f t="shared" si="7"/>
        <v>260</v>
      </c>
      <c r="M72" s="19">
        <f t="shared" si="4"/>
        <v>72.222222222222214</v>
      </c>
    </row>
    <row r="73" spans="1:13" x14ac:dyDescent="0.3">
      <c r="A73" s="7" t="s">
        <v>105</v>
      </c>
      <c r="B73" s="8" t="s">
        <v>60</v>
      </c>
      <c r="C73" s="17">
        <v>56</v>
      </c>
      <c r="D73" s="8">
        <v>141539</v>
      </c>
      <c r="E73" s="8" t="s">
        <v>38</v>
      </c>
      <c r="F73" s="8">
        <v>4</v>
      </c>
      <c r="G73" s="23">
        <f t="shared" si="5"/>
        <v>224</v>
      </c>
      <c r="H73" s="9">
        <v>204</v>
      </c>
      <c r="I73" s="9">
        <v>816</v>
      </c>
      <c r="J73" s="8" t="s">
        <v>15</v>
      </c>
      <c r="K73" s="10">
        <f t="shared" si="6"/>
        <v>148</v>
      </c>
      <c r="L73" s="11">
        <f t="shared" si="7"/>
        <v>592</v>
      </c>
      <c r="M73" s="19">
        <f t="shared" si="4"/>
        <v>72.549019607843135</v>
      </c>
    </row>
    <row r="74" spans="1:13" x14ac:dyDescent="0.3">
      <c r="A74" s="7" t="s">
        <v>28</v>
      </c>
      <c r="B74" s="8" t="s">
        <v>17</v>
      </c>
      <c r="C74" s="17">
        <v>45</v>
      </c>
      <c r="D74" s="8">
        <v>141540</v>
      </c>
      <c r="E74" s="8" t="s">
        <v>18</v>
      </c>
      <c r="F74" s="8">
        <v>1</v>
      </c>
      <c r="G74" s="23">
        <f t="shared" si="5"/>
        <v>45</v>
      </c>
      <c r="H74" s="9">
        <v>108.19</v>
      </c>
      <c r="I74" s="9">
        <v>108.19</v>
      </c>
      <c r="J74" s="8" t="s">
        <v>19</v>
      </c>
      <c r="K74" s="10">
        <f t="shared" si="6"/>
        <v>63.19</v>
      </c>
      <c r="L74" s="11">
        <f t="shared" si="7"/>
        <v>63.19</v>
      </c>
      <c r="M74" s="19">
        <f t="shared" si="4"/>
        <v>58.406507070893795</v>
      </c>
    </row>
    <row r="75" spans="1:13" x14ac:dyDescent="0.3">
      <c r="A75" s="7" t="s">
        <v>106</v>
      </c>
      <c r="B75" s="8" t="s">
        <v>94</v>
      </c>
      <c r="C75" s="17">
        <v>178</v>
      </c>
      <c r="D75" s="8">
        <v>141540</v>
      </c>
      <c r="E75" s="8" t="s">
        <v>18</v>
      </c>
      <c r="F75" s="8">
        <v>1</v>
      </c>
      <c r="G75" s="23">
        <f t="shared" si="5"/>
        <v>178</v>
      </c>
      <c r="H75" s="9">
        <v>327.52</v>
      </c>
      <c r="I75" s="9">
        <v>327.52</v>
      </c>
      <c r="J75" s="8" t="s">
        <v>19</v>
      </c>
      <c r="K75" s="10">
        <f t="shared" si="6"/>
        <v>149.51999999999998</v>
      </c>
      <c r="L75" s="11">
        <f t="shared" si="7"/>
        <v>149.51999999999998</v>
      </c>
      <c r="M75" s="19">
        <f t="shared" si="4"/>
        <v>45.652173913043477</v>
      </c>
    </row>
    <row r="76" spans="1:13" x14ac:dyDescent="0.3">
      <c r="A76" s="7" t="s">
        <v>107</v>
      </c>
      <c r="B76" s="8" t="s">
        <v>81</v>
      </c>
      <c r="C76" s="17">
        <v>63</v>
      </c>
      <c r="D76" s="8">
        <v>141540</v>
      </c>
      <c r="E76" s="8" t="s">
        <v>18</v>
      </c>
      <c r="F76" s="8">
        <v>1</v>
      </c>
      <c r="G76" s="23">
        <f t="shared" si="5"/>
        <v>63</v>
      </c>
      <c r="H76" s="9">
        <v>209.76</v>
      </c>
      <c r="I76" s="9">
        <v>209.76</v>
      </c>
      <c r="J76" s="8" t="s">
        <v>19</v>
      </c>
      <c r="K76" s="10">
        <f t="shared" si="6"/>
        <v>146.76</v>
      </c>
      <c r="L76" s="11">
        <f t="shared" si="7"/>
        <v>146.76</v>
      </c>
      <c r="M76" s="19">
        <f t="shared" si="4"/>
        <v>69.96567505720823</v>
      </c>
    </row>
    <row r="77" spans="1:13" x14ac:dyDescent="0.3">
      <c r="A77" s="7" t="s">
        <v>102</v>
      </c>
      <c r="B77" s="8" t="s">
        <v>60</v>
      </c>
      <c r="C77" s="17">
        <v>57</v>
      </c>
      <c r="D77" s="8">
        <v>141541</v>
      </c>
      <c r="E77" s="8" t="s">
        <v>38</v>
      </c>
      <c r="F77" s="8">
        <v>2</v>
      </c>
      <c r="G77" s="23">
        <f t="shared" si="5"/>
        <v>114</v>
      </c>
      <c r="H77" s="9">
        <v>204</v>
      </c>
      <c r="I77" s="9">
        <v>408</v>
      </c>
      <c r="J77" s="8" t="s">
        <v>15</v>
      </c>
      <c r="K77" s="10">
        <f t="shared" si="6"/>
        <v>147</v>
      </c>
      <c r="L77" s="11">
        <f t="shared" si="7"/>
        <v>294</v>
      </c>
      <c r="M77" s="19">
        <f t="shared" si="4"/>
        <v>72.058823529411768</v>
      </c>
    </row>
    <row r="78" spans="1:13" x14ac:dyDescent="0.3">
      <c r="A78" s="7" t="s">
        <v>108</v>
      </c>
      <c r="B78" s="8" t="s">
        <v>21</v>
      </c>
      <c r="C78" s="17">
        <v>245</v>
      </c>
      <c r="D78" s="8">
        <v>141542</v>
      </c>
      <c r="E78" s="8" t="s">
        <v>14</v>
      </c>
      <c r="F78" s="8">
        <v>1</v>
      </c>
      <c r="G78" s="23">
        <f t="shared" si="5"/>
        <v>245</v>
      </c>
      <c r="H78" s="9">
        <v>964</v>
      </c>
      <c r="I78" s="9">
        <v>964</v>
      </c>
      <c r="J78" s="8" t="s">
        <v>15</v>
      </c>
      <c r="K78" s="10">
        <f t="shared" si="6"/>
        <v>719</v>
      </c>
      <c r="L78" s="11">
        <f t="shared" si="7"/>
        <v>719</v>
      </c>
      <c r="M78" s="19">
        <f t="shared" si="4"/>
        <v>74.585062240663902</v>
      </c>
    </row>
    <row r="79" spans="1:13" x14ac:dyDescent="0.3">
      <c r="A79" s="7" t="s">
        <v>53</v>
      </c>
      <c r="B79" s="8" t="s">
        <v>54</v>
      </c>
      <c r="C79" s="17">
        <v>206</v>
      </c>
      <c r="D79" s="8">
        <v>141543</v>
      </c>
      <c r="E79" s="8" t="s">
        <v>18</v>
      </c>
      <c r="F79" s="8">
        <v>1</v>
      </c>
      <c r="G79" s="23">
        <f t="shared" si="5"/>
        <v>206</v>
      </c>
      <c r="H79" s="9">
        <v>651.36</v>
      </c>
      <c r="I79" s="9">
        <v>651.36</v>
      </c>
      <c r="J79" s="8" t="s">
        <v>19</v>
      </c>
      <c r="K79" s="10">
        <f t="shared" si="6"/>
        <v>445.36</v>
      </c>
      <c r="L79" s="11">
        <f t="shared" si="7"/>
        <v>445.36</v>
      </c>
      <c r="M79" s="19">
        <f t="shared" ref="M79:M142" si="8">L79/I79*100</f>
        <v>68.373863915499882</v>
      </c>
    </row>
    <row r="80" spans="1:13" x14ac:dyDescent="0.3">
      <c r="A80" s="7" t="s">
        <v>109</v>
      </c>
      <c r="B80" s="8" t="s">
        <v>50</v>
      </c>
      <c r="C80" s="17">
        <v>79</v>
      </c>
      <c r="D80" s="8">
        <v>141544</v>
      </c>
      <c r="E80" s="8" t="s">
        <v>27</v>
      </c>
      <c r="F80" s="8">
        <v>1</v>
      </c>
      <c r="G80" s="23">
        <f t="shared" si="5"/>
        <v>79</v>
      </c>
      <c r="H80" s="9">
        <v>261.27999999999997</v>
      </c>
      <c r="I80" s="9">
        <v>261.27999999999997</v>
      </c>
      <c r="J80" s="8" t="s">
        <v>19</v>
      </c>
      <c r="K80" s="10">
        <f t="shared" si="6"/>
        <v>182.27999999999997</v>
      </c>
      <c r="L80" s="11">
        <f t="shared" si="7"/>
        <v>182.27999999999997</v>
      </c>
      <c r="M80" s="19">
        <f t="shared" si="8"/>
        <v>69.76423759951011</v>
      </c>
    </row>
    <row r="81" spans="1:13" x14ac:dyDescent="0.3">
      <c r="A81" s="7" t="s">
        <v>110</v>
      </c>
      <c r="B81" s="8" t="s">
        <v>111</v>
      </c>
      <c r="C81" s="17">
        <v>15.15</v>
      </c>
      <c r="D81" s="8">
        <v>141545</v>
      </c>
      <c r="E81" s="8" t="s">
        <v>18</v>
      </c>
      <c r="F81" s="8">
        <v>1</v>
      </c>
      <c r="G81" s="23">
        <f t="shared" si="5"/>
        <v>15.150000000000006</v>
      </c>
      <c r="H81" s="9">
        <v>152.5</v>
      </c>
      <c r="I81" s="9">
        <v>152.5</v>
      </c>
      <c r="J81" s="8" t="s">
        <v>33</v>
      </c>
      <c r="K81" s="10">
        <f t="shared" si="6"/>
        <v>137.35</v>
      </c>
      <c r="L81" s="11">
        <f t="shared" si="7"/>
        <v>137.35</v>
      </c>
      <c r="M81" s="19">
        <f t="shared" si="8"/>
        <v>90.065573770491795</v>
      </c>
    </row>
    <row r="82" spans="1:13" x14ac:dyDescent="0.3">
      <c r="A82" s="7" t="s">
        <v>112</v>
      </c>
      <c r="B82" s="8" t="s">
        <v>60</v>
      </c>
      <c r="C82" s="17">
        <v>60</v>
      </c>
      <c r="D82" s="8">
        <v>141546</v>
      </c>
      <c r="E82" s="8" t="s">
        <v>18</v>
      </c>
      <c r="F82" s="8">
        <v>2</v>
      </c>
      <c r="G82" s="23">
        <f t="shared" si="5"/>
        <v>120</v>
      </c>
      <c r="H82" s="9">
        <v>202.4</v>
      </c>
      <c r="I82" s="9">
        <v>404.8</v>
      </c>
      <c r="J82" s="8" t="s">
        <v>19</v>
      </c>
      <c r="K82" s="10">
        <f t="shared" si="6"/>
        <v>142.4</v>
      </c>
      <c r="L82" s="11">
        <f t="shared" si="7"/>
        <v>284.8</v>
      </c>
      <c r="M82" s="19">
        <f t="shared" si="8"/>
        <v>70.355731225296452</v>
      </c>
    </row>
    <row r="83" spans="1:13" x14ac:dyDescent="0.3">
      <c r="A83" s="7" t="s">
        <v>113</v>
      </c>
      <c r="B83" s="8" t="s">
        <v>41</v>
      </c>
      <c r="C83" s="17">
        <v>409</v>
      </c>
      <c r="D83" s="8">
        <v>141547</v>
      </c>
      <c r="E83" s="8" t="s">
        <v>18</v>
      </c>
      <c r="F83" s="8">
        <v>1</v>
      </c>
      <c r="G83" s="23">
        <f t="shared" si="5"/>
        <v>409</v>
      </c>
      <c r="H83" s="9">
        <v>1505.12</v>
      </c>
      <c r="I83" s="9">
        <v>1505.12</v>
      </c>
      <c r="J83" s="8" t="s">
        <v>66</v>
      </c>
      <c r="K83" s="10">
        <f t="shared" si="6"/>
        <v>1096.1199999999999</v>
      </c>
      <c r="L83" s="11">
        <f t="shared" si="7"/>
        <v>1096.1199999999999</v>
      </c>
      <c r="M83" s="19">
        <f t="shared" si="8"/>
        <v>72.826086956521735</v>
      </c>
    </row>
    <row r="84" spans="1:13" x14ac:dyDescent="0.3">
      <c r="A84" s="7" t="s">
        <v>62</v>
      </c>
      <c r="B84" s="8">
        <v>0</v>
      </c>
      <c r="C84" s="17">
        <v>1</v>
      </c>
      <c r="D84" s="8">
        <v>141547</v>
      </c>
      <c r="E84" s="8" t="s">
        <v>18</v>
      </c>
      <c r="F84" s="8">
        <v>1</v>
      </c>
      <c r="G84" s="23">
        <f t="shared" si="5"/>
        <v>1</v>
      </c>
      <c r="H84" s="9">
        <v>678.16</v>
      </c>
      <c r="I84" s="9">
        <v>678.16</v>
      </c>
      <c r="J84" s="8" t="s">
        <v>66</v>
      </c>
      <c r="K84" s="10">
        <f t="shared" si="6"/>
        <v>677.16</v>
      </c>
      <c r="L84" s="11">
        <f t="shared" si="7"/>
        <v>677.16</v>
      </c>
      <c r="M84" s="19">
        <f t="shared" si="8"/>
        <v>99.852542172938541</v>
      </c>
    </row>
    <row r="85" spans="1:13" x14ac:dyDescent="0.3">
      <c r="A85" s="7" t="s">
        <v>75</v>
      </c>
      <c r="B85" s="8">
        <v>0</v>
      </c>
      <c r="C85" s="17">
        <v>50</v>
      </c>
      <c r="D85" s="8">
        <v>141547</v>
      </c>
      <c r="E85" s="8" t="s">
        <v>18</v>
      </c>
      <c r="F85" s="8">
        <v>1</v>
      </c>
      <c r="G85" s="23">
        <f t="shared" si="5"/>
        <v>50</v>
      </c>
      <c r="H85" s="9">
        <v>204.5</v>
      </c>
      <c r="I85" s="9">
        <v>204.5</v>
      </c>
      <c r="J85" s="8" t="s">
        <v>33</v>
      </c>
      <c r="K85" s="10">
        <f t="shared" si="6"/>
        <v>154.5</v>
      </c>
      <c r="L85" s="11">
        <f t="shared" si="7"/>
        <v>154.5</v>
      </c>
      <c r="M85" s="19">
        <f t="shared" si="8"/>
        <v>75.55012224938875</v>
      </c>
    </row>
    <row r="86" spans="1:13" x14ac:dyDescent="0.3">
      <c r="A86" s="7" t="s">
        <v>114</v>
      </c>
      <c r="B86" s="8" t="s">
        <v>23</v>
      </c>
      <c r="C86" s="17">
        <v>50</v>
      </c>
      <c r="D86" s="8">
        <v>141548</v>
      </c>
      <c r="E86" s="8" t="s">
        <v>14</v>
      </c>
      <c r="F86" s="8">
        <v>1</v>
      </c>
      <c r="G86" s="23">
        <f t="shared" si="5"/>
        <v>50</v>
      </c>
      <c r="H86" s="9">
        <v>204</v>
      </c>
      <c r="I86" s="9">
        <v>204</v>
      </c>
      <c r="J86" s="8" t="s">
        <v>33</v>
      </c>
      <c r="K86" s="10">
        <f t="shared" si="6"/>
        <v>154</v>
      </c>
      <c r="L86" s="11">
        <f t="shared" si="7"/>
        <v>154</v>
      </c>
      <c r="M86" s="19">
        <f t="shared" si="8"/>
        <v>75.490196078431367</v>
      </c>
    </row>
    <row r="87" spans="1:13" x14ac:dyDescent="0.3">
      <c r="A87" s="7" t="s">
        <v>59</v>
      </c>
      <c r="B87" s="8" t="s">
        <v>60</v>
      </c>
      <c r="C87" s="17">
        <v>50</v>
      </c>
      <c r="D87" s="8">
        <v>141549</v>
      </c>
      <c r="E87" s="8" t="s">
        <v>18</v>
      </c>
      <c r="F87" s="8">
        <v>3</v>
      </c>
      <c r="G87" s="23">
        <f t="shared" si="5"/>
        <v>150.00000000000006</v>
      </c>
      <c r="H87" s="9">
        <v>165.6</v>
      </c>
      <c r="I87" s="9">
        <v>496.8</v>
      </c>
      <c r="J87" s="8" t="s">
        <v>19</v>
      </c>
      <c r="K87" s="10">
        <f t="shared" si="6"/>
        <v>115.6</v>
      </c>
      <c r="L87" s="11">
        <f t="shared" si="7"/>
        <v>346.79999999999995</v>
      </c>
      <c r="M87" s="19">
        <f t="shared" si="8"/>
        <v>69.806763285024147</v>
      </c>
    </row>
    <row r="88" spans="1:13" x14ac:dyDescent="0.3">
      <c r="A88" s="7" t="s">
        <v>115</v>
      </c>
      <c r="B88" s="8" t="s">
        <v>21</v>
      </c>
      <c r="C88" s="17">
        <v>0</v>
      </c>
      <c r="D88" s="8">
        <v>141550</v>
      </c>
      <c r="E88" s="8" t="s">
        <v>27</v>
      </c>
      <c r="F88" s="8">
        <v>1</v>
      </c>
      <c r="G88" s="23">
        <f t="shared" si="5"/>
        <v>0</v>
      </c>
      <c r="H88" s="9">
        <v>1151.8399999999999</v>
      </c>
      <c r="I88" s="9">
        <v>1151.8399999999999</v>
      </c>
      <c r="J88" s="8" t="s">
        <v>66</v>
      </c>
      <c r="K88" s="10">
        <f t="shared" si="6"/>
        <v>1151.8399999999999</v>
      </c>
      <c r="L88" s="11">
        <f t="shared" si="7"/>
        <v>1151.8399999999999</v>
      </c>
      <c r="M88" s="19">
        <f t="shared" si="8"/>
        <v>100</v>
      </c>
    </row>
    <row r="89" spans="1:13" x14ac:dyDescent="0.3">
      <c r="A89" s="7" t="s">
        <v>57</v>
      </c>
      <c r="B89" s="8" t="s">
        <v>44</v>
      </c>
      <c r="C89" s="17">
        <v>35</v>
      </c>
      <c r="D89" s="8">
        <v>141550</v>
      </c>
      <c r="E89" s="8" t="s">
        <v>27</v>
      </c>
      <c r="F89" s="8">
        <v>6</v>
      </c>
      <c r="G89" s="23">
        <f t="shared" si="5"/>
        <v>209.99999999999989</v>
      </c>
      <c r="H89" s="9">
        <v>128.80000000000001</v>
      </c>
      <c r="I89" s="9">
        <v>772.8</v>
      </c>
      <c r="J89" s="8" t="s">
        <v>66</v>
      </c>
      <c r="K89" s="10">
        <f t="shared" si="6"/>
        <v>93.800000000000011</v>
      </c>
      <c r="L89" s="11">
        <f t="shared" si="7"/>
        <v>562.80000000000007</v>
      </c>
      <c r="M89" s="19">
        <f t="shared" si="8"/>
        <v>72.826086956521749</v>
      </c>
    </row>
    <row r="90" spans="1:13" x14ac:dyDescent="0.3">
      <c r="A90" s="7" t="s">
        <v>116</v>
      </c>
      <c r="B90" s="8" t="s">
        <v>74</v>
      </c>
      <c r="C90" s="17">
        <v>386</v>
      </c>
      <c r="D90" s="8">
        <v>141551</v>
      </c>
      <c r="E90" s="8" t="s">
        <v>27</v>
      </c>
      <c r="F90" s="8">
        <v>1</v>
      </c>
      <c r="G90" s="23">
        <f t="shared" si="5"/>
        <v>386</v>
      </c>
      <c r="H90" s="9">
        <v>1074.56</v>
      </c>
      <c r="I90" s="9">
        <v>1074.56</v>
      </c>
      <c r="J90" s="8" t="s">
        <v>66</v>
      </c>
      <c r="K90" s="10">
        <f t="shared" si="6"/>
        <v>688.56</v>
      </c>
      <c r="L90" s="11">
        <f t="shared" si="7"/>
        <v>688.56</v>
      </c>
      <c r="M90" s="19">
        <f t="shared" si="8"/>
        <v>64.078320428826686</v>
      </c>
    </row>
    <row r="91" spans="1:13" x14ac:dyDescent="0.3">
      <c r="A91" s="7" t="s">
        <v>117</v>
      </c>
      <c r="B91" s="8" t="s">
        <v>90</v>
      </c>
      <c r="C91" s="17">
        <v>434</v>
      </c>
      <c r="D91" s="8">
        <v>141551</v>
      </c>
      <c r="E91" s="8" t="s">
        <v>27</v>
      </c>
      <c r="F91" s="8">
        <v>1</v>
      </c>
      <c r="G91" s="23">
        <f t="shared" si="5"/>
        <v>434</v>
      </c>
      <c r="H91" s="9">
        <v>1457.28</v>
      </c>
      <c r="I91" s="9">
        <v>1457.28</v>
      </c>
      <c r="J91" s="8" t="s">
        <v>66</v>
      </c>
      <c r="K91" s="10">
        <f t="shared" si="6"/>
        <v>1023.28</v>
      </c>
      <c r="L91" s="11">
        <f t="shared" si="7"/>
        <v>1023.28</v>
      </c>
      <c r="M91" s="19">
        <f t="shared" si="8"/>
        <v>70.218489240228365</v>
      </c>
    </row>
    <row r="92" spans="1:13" x14ac:dyDescent="0.3">
      <c r="A92" s="7" t="s">
        <v>89</v>
      </c>
      <c r="B92" s="8" t="s">
        <v>90</v>
      </c>
      <c r="C92" s="17">
        <v>105</v>
      </c>
      <c r="D92" s="8">
        <v>141551</v>
      </c>
      <c r="E92" s="8" t="s">
        <v>27</v>
      </c>
      <c r="F92" s="8">
        <v>1</v>
      </c>
      <c r="G92" s="23">
        <f t="shared" si="5"/>
        <v>105</v>
      </c>
      <c r="H92" s="9">
        <v>379.04</v>
      </c>
      <c r="I92" s="9">
        <v>379.04</v>
      </c>
      <c r="J92" s="8" t="s">
        <v>66</v>
      </c>
      <c r="K92" s="10">
        <f t="shared" si="6"/>
        <v>274.04000000000002</v>
      </c>
      <c r="L92" s="11">
        <f t="shared" si="7"/>
        <v>274.04000000000002</v>
      </c>
      <c r="M92" s="19">
        <f t="shared" si="8"/>
        <v>72.298438159561002</v>
      </c>
    </row>
    <row r="93" spans="1:13" x14ac:dyDescent="0.3">
      <c r="A93" s="7" t="s">
        <v>75</v>
      </c>
      <c r="B93" s="8">
        <v>0</v>
      </c>
      <c r="C93" s="17">
        <v>50</v>
      </c>
      <c r="D93" s="8">
        <v>141551</v>
      </c>
      <c r="E93" s="8" t="s">
        <v>27</v>
      </c>
      <c r="F93" s="8">
        <v>1</v>
      </c>
      <c r="G93" s="23">
        <f t="shared" si="5"/>
        <v>50</v>
      </c>
      <c r="H93" s="9">
        <v>183.63</v>
      </c>
      <c r="I93" s="9">
        <v>183.63</v>
      </c>
      <c r="J93" s="8" t="s">
        <v>66</v>
      </c>
      <c r="K93" s="10">
        <f t="shared" si="6"/>
        <v>133.63</v>
      </c>
      <c r="L93" s="11">
        <f t="shared" si="7"/>
        <v>133.63</v>
      </c>
      <c r="M93" s="19">
        <f t="shared" si="8"/>
        <v>72.771333660077332</v>
      </c>
    </row>
    <row r="94" spans="1:13" x14ac:dyDescent="0.3">
      <c r="A94" s="7" t="s">
        <v>118</v>
      </c>
      <c r="B94" s="8" t="s">
        <v>74</v>
      </c>
      <c r="C94" s="17">
        <v>494</v>
      </c>
      <c r="D94" s="8">
        <v>141552</v>
      </c>
      <c r="E94" s="8" t="s">
        <v>18</v>
      </c>
      <c r="F94" s="8">
        <v>1</v>
      </c>
      <c r="G94" s="23">
        <f t="shared" si="5"/>
        <v>494</v>
      </c>
      <c r="H94" s="9">
        <v>1365.28</v>
      </c>
      <c r="I94" s="9">
        <v>1365.28</v>
      </c>
      <c r="J94" s="8" t="s">
        <v>66</v>
      </c>
      <c r="K94" s="10">
        <f t="shared" si="6"/>
        <v>871.28</v>
      </c>
      <c r="L94" s="11">
        <f t="shared" si="7"/>
        <v>871.28</v>
      </c>
      <c r="M94" s="19">
        <f t="shared" si="8"/>
        <v>63.816945974452125</v>
      </c>
    </row>
    <row r="95" spans="1:13" x14ac:dyDescent="0.3">
      <c r="A95" s="7" t="s">
        <v>119</v>
      </c>
      <c r="B95" s="8" t="s">
        <v>44</v>
      </c>
      <c r="C95" s="17">
        <v>35</v>
      </c>
      <c r="D95" s="8">
        <v>141553</v>
      </c>
      <c r="E95" s="8" t="s">
        <v>18</v>
      </c>
      <c r="F95" s="8">
        <v>2</v>
      </c>
      <c r="G95" s="23">
        <f t="shared" si="5"/>
        <v>70</v>
      </c>
      <c r="H95" s="9">
        <v>123.64</v>
      </c>
      <c r="I95" s="9">
        <v>247.28</v>
      </c>
      <c r="J95" s="8" t="s">
        <v>64</v>
      </c>
      <c r="K95" s="10">
        <f t="shared" si="6"/>
        <v>88.64</v>
      </c>
      <c r="L95" s="11">
        <f t="shared" si="7"/>
        <v>177.28</v>
      </c>
      <c r="M95" s="19">
        <f t="shared" si="8"/>
        <v>71.692009058557105</v>
      </c>
    </row>
    <row r="96" spans="1:13" x14ac:dyDescent="0.3">
      <c r="A96" s="7" t="s">
        <v>120</v>
      </c>
      <c r="B96" s="8" t="s">
        <v>60</v>
      </c>
      <c r="C96" s="17">
        <v>70</v>
      </c>
      <c r="D96" s="8">
        <v>141553</v>
      </c>
      <c r="E96" s="8" t="s">
        <v>18</v>
      </c>
      <c r="F96" s="8">
        <v>2</v>
      </c>
      <c r="G96" s="23">
        <f t="shared" si="5"/>
        <v>140</v>
      </c>
      <c r="H96" s="9">
        <v>231.84</v>
      </c>
      <c r="I96" s="9">
        <v>463.68</v>
      </c>
      <c r="J96" s="8" t="s">
        <v>64</v>
      </c>
      <c r="K96" s="10">
        <f t="shared" si="6"/>
        <v>161.84</v>
      </c>
      <c r="L96" s="11">
        <f t="shared" si="7"/>
        <v>323.68</v>
      </c>
      <c r="M96" s="19">
        <f t="shared" si="8"/>
        <v>69.806763285024147</v>
      </c>
    </row>
    <row r="97" spans="1:13" x14ac:dyDescent="0.3">
      <c r="A97" s="7" t="s">
        <v>121</v>
      </c>
      <c r="B97" s="8" t="s">
        <v>41</v>
      </c>
      <c r="C97" s="17">
        <v>208</v>
      </c>
      <c r="D97" s="8">
        <v>141554</v>
      </c>
      <c r="E97" s="8" t="s">
        <v>27</v>
      </c>
      <c r="F97" s="8">
        <v>2</v>
      </c>
      <c r="G97" s="23">
        <f t="shared" si="5"/>
        <v>416</v>
      </c>
      <c r="H97" s="9">
        <v>688.16</v>
      </c>
      <c r="I97" s="9">
        <v>1376.32</v>
      </c>
      <c r="J97" s="8" t="s">
        <v>19</v>
      </c>
      <c r="K97" s="10">
        <f t="shared" si="6"/>
        <v>480.15999999999997</v>
      </c>
      <c r="L97" s="11">
        <f t="shared" si="7"/>
        <v>960.31999999999994</v>
      </c>
      <c r="M97" s="19">
        <f t="shared" si="8"/>
        <v>69.774471053243431</v>
      </c>
    </row>
    <row r="98" spans="1:13" x14ac:dyDescent="0.3">
      <c r="A98" s="7" t="s">
        <v>122</v>
      </c>
      <c r="B98" s="8" t="s">
        <v>50</v>
      </c>
      <c r="C98" s="17">
        <v>130</v>
      </c>
      <c r="D98" s="8">
        <v>141554</v>
      </c>
      <c r="E98" s="8" t="s">
        <v>27</v>
      </c>
      <c r="F98" s="8">
        <v>1</v>
      </c>
      <c r="G98" s="23">
        <f t="shared" si="5"/>
        <v>130</v>
      </c>
      <c r="H98" s="9">
        <v>430.56</v>
      </c>
      <c r="I98" s="9">
        <v>430.56</v>
      </c>
      <c r="J98" s="8" t="s">
        <v>19</v>
      </c>
      <c r="K98" s="10">
        <f t="shared" si="6"/>
        <v>300.56</v>
      </c>
      <c r="L98" s="11">
        <f t="shared" si="7"/>
        <v>300.56</v>
      </c>
      <c r="M98" s="19">
        <f t="shared" si="8"/>
        <v>69.806763285024147</v>
      </c>
    </row>
    <row r="99" spans="1:13" x14ac:dyDescent="0.3">
      <c r="A99" s="7" t="s">
        <v>75</v>
      </c>
      <c r="B99" s="8">
        <v>0</v>
      </c>
      <c r="C99" s="17">
        <v>50</v>
      </c>
      <c r="D99" s="8">
        <v>141554</v>
      </c>
      <c r="E99" s="8" t="s">
        <v>27</v>
      </c>
      <c r="F99" s="8">
        <v>1</v>
      </c>
      <c r="G99" s="23">
        <f t="shared" si="5"/>
        <v>50</v>
      </c>
      <c r="H99" s="9">
        <v>180.69</v>
      </c>
      <c r="I99" s="9">
        <v>180.69</v>
      </c>
      <c r="J99" s="8" t="s">
        <v>19</v>
      </c>
      <c r="K99" s="10">
        <f t="shared" si="6"/>
        <v>130.69</v>
      </c>
      <c r="L99" s="11">
        <f t="shared" si="7"/>
        <v>130.69</v>
      </c>
      <c r="M99" s="19">
        <f t="shared" si="8"/>
        <v>72.328297083402518</v>
      </c>
    </row>
    <row r="100" spans="1:13" x14ac:dyDescent="0.3">
      <c r="A100" s="7" t="s">
        <v>91</v>
      </c>
      <c r="B100" s="8" t="s">
        <v>60</v>
      </c>
      <c r="C100" s="17">
        <v>64.5</v>
      </c>
      <c r="D100" s="8">
        <v>141555</v>
      </c>
      <c r="E100" s="8" t="s">
        <v>18</v>
      </c>
      <c r="F100" s="8">
        <v>2</v>
      </c>
      <c r="G100" s="23">
        <f t="shared" si="5"/>
        <v>129</v>
      </c>
      <c r="H100" s="9">
        <v>209.76</v>
      </c>
      <c r="I100" s="9">
        <v>419.52</v>
      </c>
      <c r="J100" s="8" t="s">
        <v>19</v>
      </c>
      <c r="K100" s="10">
        <f t="shared" si="6"/>
        <v>145.26</v>
      </c>
      <c r="L100" s="11">
        <f t="shared" si="7"/>
        <v>290.52</v>
      </c>
      <c r="M100" s="19">
        <f t="shared" si="8"/>
        <v>69.250572082379861</v>
      </c>
    </row>
    <row r="101" spans="1:13" x14ac:dyDescent="0.3">
      <c r="A101" s="7" t="s">
        <v>91</v>
      </c>
      <c r="B101" s="8" t="s">
        <v>60</v>
      </c>
      <c r="C101" s="17">
        <v>64.5</v>
      </c>
      <c r="D101" s="8">
        <v>141555</v>
      </c>
      <c r="E101" s="8" t="s">
        <v>18</v>
      </c>
      <c r="F101" s="8">
        <v>2</v>
      </c>
      <c r="G101" s="23">
        <f t="shared" si="5"/>
        <v>129</v>
      </c>
      <c r="H101" s="9">
        <v>209.76</v>
      </c>
      <c r="I101" s="9">
        <v>419.52</v>
      </c>
      <c r="J101" s="8" t="s">
        <v>19</v>
      </c>
      <c r="K101" s="10">
        <f t="shared" si="6"/>
        <v>145.26</v>
      </c>
      <c r="L101" s="11">
        <f t="shared" si="7"/>
        <v>290.52</v>
      </c>
      <c r="M101" s="19">
        <f t="shared" si="8"/>
        <v>69.250572082379861</v>
      </c>
    </row>
    <row r="102" spans="1:13" x14ac:dyDescent="0.3">
      <c r="A102" s="7" t="s">
        <v>62</v>
      </c>
      <c r="B102" s="8">
        <v>0</v>
      </c>
      <c r="C102" s="17">
        <v>1</v>
      </c>
      <c r="D102" s="8">
        <v>141555</v>
      </c>
      <c r="E102" s="8" t="s">
        <v>18</v>
      </c>
      <c r="F102" s="8">
        <v>1</v>
      </c>
      <c r="G102" s="23">
        <f t="shared" si="5"/>
        <v>1</v>
      </c>
      <c r="H102" s="9">
        <v>99.36</v>
      </c>
      <c r="I102" s="9">
        <v>99.36</v>
      </c>
      <c r="J102" s="8" t="s">
        <v>19</v>
      </c>
      <c r="K102" s="10">
        <f t="shared" si="6"/>
        <v>98.36</v>
      </c>
      <c r="L102" s="11">
        <f t="shared" si="7"/>
        <v>98.36</v>
      </c>
      <c r="M102" s="19">
        <f t="shared" si="8"/>
        <v>98.993558776167461</v>
      </c>
    </row>
    <row r="103" spans="1:13" x14ac:dyDescent="0.3">
      <c r="A103" s="7" t="s">
        <v>123</v>
      </c>
      <c r="B103" s="8" t="s">
        <v>26</v>
      </c>
      <c r="C103" s="17">
        <v>72.150000000000006</v>
      </c>
      <c r="D103" s="8">
        <v>141555</v>
      </c>
      <c r="E103" s="8" t="s">
        <v>18</v>
      </c>
      <c r="F103" s="8">
        <v>2</v>
      </c>
      <c r="G103" s="23">
        <f t="shared" si="5"/>
        <v>144.30000000000001</v>
      </c>
      <c r="H103" s="9">
        <v>239.2</v>
      </c>
      <c r="I103" s="9">
        <v>478.4</v>
      </c>
      <c r="J103" s="8" t="s">
        <v>19</v>
      </c>
      <c r="K103" s="10">
        <f t="shared" si="6"/>
        <v>167.04999999999998</v>
      </c>
      <c r="L103" s="11">
        <f t="shared" si="7"/>
        <v>334.09999999999997</v>
      </c>
      <c r="M103" s="19">
        <f t="shared" si="8"/>
        <v>69.836956521739125</v>
      </c>
    </row>
    <row r="104" spans="1:13" x14ac:dyDescent="0.3">
      <c r="A104" s="7" t="s">
        <v>91</v>
      </c>
      <c r="B104" s="8" t="s">
        <v>60</v>
      </c>
      <c r="C104" s="17">
        <v>64.5</v>
      </c>
      <c r="D104" s="8">
        <v>141555</v>
      </c>
      <c r="E104" s="8" t="s">
        <v>18</v>
      </c>
      <c r="F104" s="8">
        <v>2</v>
      </c>
      <c r="G104" s="23">
        <f t="shared" si="5"/>
        <v>129</v>
      </c>
      <c r="H104" s="9">
        <v>0</v>
      </c>
      <c r="I104" s="9">
        <v>0</v>
      </c>
      <c r="J104" s="8" t="s">
        <v>19</v>
      </c>
      <c r="K104" s="10">
        <f t="shared" si="6"/>
        <v>-64.5</v>
      </c>
      <c r="L104" s="11">
        <f t="shared" si="7"/>
        <v>-129</v>
      </c>
      <c r="M104" s="19" t="e">
        <f t="shared" si="8"/>
        <v>#DIV/0!</v>
      </c>
    </row>
    <row r="105" spans="1:13" x14ac:dyDescent="0.3">
      <c r="A105" s="7" t="s">
        <v>102</v>
      </c>
      <c r="B105" s="8" t="s">
        <v>60</v>
      </c>
      <c r="C105" s="17">
        <v>57</v>
      </c>
      <c r="D105" s="8">
        <v>141556</v>
      </c>
      <c r="E105" s="8" t="s">
        <v>14</v>
      </c>
      <c r="F105" s="8">
        <v>1</v>
      </c>
      <c r="G105" s="23">
        <f t="shared" si="5"/>
        <v>57</v>
      </c>
      <c r="H105" s="9">
        <v>204</v>
      </c>
      <c r="I105" s="9">
        <v>204</v>
      </c>
      <c r="J105" s="8" t="s">
        <v>15</v>
      </c>
      <c r="K105" s="10">
        <f t="shared" si="6"/>
        <v>147</v>
      </c>
      <c r="L105" s="11">
        <f t="shared" si="7"/>
        <v>147</v>
      </c>
      <c r="M105" s="19">
        <f t="shared" si="8"/>
        <v>72.058823529411768</v>
      </c>
    </row>
    <row r="106" spans="1:13" x14ac:dyDescent="0.3">
      <c r="A106" s="7" t="s">
        <v>124</v>
      </c>
      <c r="B106" s="8" t="s">
        <v>60</v>
      </c>
      <c r="C106" s="17">
        <v>41</v>
      </c>
      <c r="D106" s="8">
        <v>141557</v>
      </c>
      <c r="E106" s="8" t="s">
        <v>125</v>
      </c>
      <c r="F106" s="8">
        <v>4</v>
      </c>
      <c r="G106" s="23">
        <f t="shared" si="5"/>
        <v>164</v>
      </c>
      <c r="H106" s="9">
        <v>166.5</v>
      </c>
      <c r="I106" s="9">
        <v>666</v>
      </c>
      <c r="J106" s="8" t="s">
        <v>126</v>
      </c>
      <c r="K106" s="10">
        <f t="shared" si="6"/>
        <v>125.5</v>
      </c>
      <c r="L106" s="11">
        <f t="shared" si="7"/>
        <v>502</v>
      </c>
      <c r="M106" s="19">
        <f t="shared" si="8"/>
        <v>75.37537537537537</v>
      </c>
    </row>
    <row r="107" spans="1:13" x14ac:dyDescent="0.3">
      <c r="A107" s="7" t="s">
        <v>102</v>
      </c>
      <c r="B107" s="8" t="s">
        <v>60</v>
      </c>
      <c r="C107" s="17">
        <v>57</v>
      </c>
      <c r="D107" s="8">
        <v>141558</v>
      </c>
      <c r="E107" s="8" t="s">
        <v>38</v>
      </c>
      <c r="F107" s="8">
        <v>4</v>
      </c>
      <c r="G107" s="23">
        <f t="shared" si="5"/>
        <v>228</v>
      </c>
      <c r="H107" s="9">
        <v>204</v>
      </c>
      <c r="I107" s="9">
        <v>816</v>
      </c>
      <c r="J107" s="8" t="s">
        <v>15</v>
      </c>
      <c r="K107" s="10">
        <f t="shared" si="6"/>
        <v>147</v>
      </c>
      <c r="L107" s="11">
        <f t="shared" si="7"/>
        <v>588</v>
      </c>
      <c r="M107" s="19">
        <f t="shared" si="8"/>
        <v>72.058823529411768</v>
      </c>
    </row>
    <row r="108" spans="1:13" x14ac:dyDescent="0.3">
      <c r="A108" s="7" t="s">
        <v>45</v>
      </c>
      <c r="B108" s="8" t="s">
        <v>13</v>
      </c>
      <c r="C108" s="17">
        <v>144</v>
      </c>
      <c r="D108" s="8">
        <v>141559</v>
      </c>
      <c r="E108" s="8" t="s">
        <v>38</v>
      </c>
      <c r="F108" s="8">
        <v>1</v>
      </c>
      <c r="G108" s="23">
        <f t="shared" si="5"/>
        <v>144</v>
      </c>
      <c r="H108" s="9">
        <v>680</v>
      </c>
      <c r="I108" s="9">
        <v>680</v>
      </c>
      <c r="J108" s="8" t="s">
        <v>15</v>
      </c>
      <c r="K108" s="10">
        <f t="shared" si="6"/>
        <v>536</v>
      </c>
      <c r="L108" s="11">
        <f t="shared" si="7"/>
        <v>536</v>
      </c>
      <c r="M108" s="19">
        <f t="shared" si="8"/>
        <v>78.82352941176471</v>
      </c>
    </row>
    <row r="109" spans="1:13" x14ac:dyDescent="0.3">
      <c r="A109" s="7" t="s">
        <v>127</v>
      </c>
      <c r="B109" s="8" t="s">
        <v>94</v>
      </c>
      <c r="C109" s="17">
        <v>28.75</v>
      </c>
      <c r="D109" s="8">
        <v>141560</v>
      </c>
      <c r="E109" s="8" t="s">
        <v>14</v>
      </c>
      <c r="F109" s="8">
        <v>1</v>
      </c>
      <c r="G109" s="23">
        <f t="shared" si="5"/>
        <v>28.75</v>
      </c>
      <c r="H109" s="9">
        <v>57.6</v>
      </c>
      <c r="I109" s="9">
        <v>57.6</v>
      </c>
      <c r="J109" s="8" t="s">
        <v>19</v>
      </c>
      <c r="K109" s="10">
        <f t="shared" si="6"/>
        <v>28.85</v>
      </c>
      <c r="L109" s="11">
        <f t="shared" si="7"/>
        <v>28.85</v>
      </c>
      <c r="M109" s="19">
        <f t="shared" si="8"/>
        <v>50.086805555555557</v>
      </c>
    </row>
    <row r="110" spans="1:13" x14ac:dyDescent="0.3">
      <c r="A110" s="7" t="s">
        <v>128</v>
      </c>
      <c r="B110" s="8" t="s">
        <v>129</v>
      </c>
      <c r="C110" s="17">
        <v>84</v>
      </c>
      <c r="D110" s="8">
        <v>141561</v>
      </c>
      <c r="E110" s="8" t="s">
        <v>18</v>
      </c>
      <c r="F110" s="8">
        <v>1</v>
      </c>
      <c r="G110" s="23">
        <f t="shared" si="5"/>
        <v>84</v>
      </c>
      <c r="H110" s="9">
        <v>200</v>
      </c>
      <c r="I110" s="9">
        <v>200</v>
      </c>
      <c r="J110" s="8" t="s">
        <v>19</v>
      </c>
      <c r="K110" s="10">
        <f t="shared" si="6"/>
        <v>116</v>
      </c>
      <c r="L110" s="11">
        <f t="shared" si="7"/>
        <v>116</v>
      </c>
      <c r="M110" s="19">
        <f t="shared" si="8"/>
        <v>57.999999999999993</v>
      </c>
    </row>
    <row r="111" spans="1:13" x14ac:dyDescent="0.3">
      <c r="A111" s="7" t="s">
        <v>130</v>
      </c>
      <c r="B111" s="8" t="s">
        <v>94</v>
      </c>
      <c r="C111" s="17">
        <v>79.5</v>
      </c>
      <c r="D111" s="8">
        <v>141562</v>
      </c>
      <c r="E111" s="8" t="s">
        <v>18</v>
      </c>
      <c r="F111" s="8">
        <v>1</v>
      </c>
      <c r="G111" s="23">
        <f t="shared" si="5"/>
        <v>79.5</v>
      </c>
      <c r="H111" s="9">
        <v>172.96</v>
      </c>
      <c r="I111" s="9">
        <v>172.96</v>
      </c>
      <c r="J111" s="8" t="s">
        <v>19</v>
      </c>
      <c r="K111" s="10">
        <f t="shared" si="6"/>
        <v>93.460000000000008</v>
      </c>
      <c r="L111" s="11">
        <f t="shared" si="7"/>
        <v>93.460000000000008</v>
      </c>
      <c r="M111" s="19">
        <f t="shared" si="8"/>
        <v>54.035615171137842</v>
      </c>
    </row>
    <row r="112" spans="1:13" x14ac:dyDescent="0.3">
      <c r="A112" s="7" t="s">
        <v>131</v>
      </c>
      <c r="B112" s="8" t="s">
        <v>94</v>
      </c>
      <c r="C112" s="17">
        <v>69.5</v>
      </c>
      <c r="D112" s="8">
        <v>141562</v>
      </c>
      <c r="E112" s="8" t="s">
        <v>18</v>
      </c>
      <c r="F112" s="8">
        <v>1</v>
      </c>
      <c r="G112" s="23">
        <f t="shared" si="5"/>
        <v>69.5</v>
      </c>
      <c r="H112" s="9">
        <v>150.88</v>
      </c>
      <c r="I112" s="9">
        <v>150.88</v>
      </c>
      <c r="J112" s="8" t="s">
        <v>19</v>
      </c>
      <c r="K112" s="10">
        <f t="shared" si="6"/>
        <v>81.38</v>
      </c>
      <c r="L112" s="11">
        <f t="shared" si="7"/>
        <v>81.38</v>
      </c>
      <c r="M112" s="19">
        <f t="shared" si="8"/>
        <v>53.936903499469778</v>
      </c>
    </row>
    <row r="113" spans="1:13" x14ac:dyDescent="0.3">
      <c r="A113" s="7" t="s">
        <v>132</v>
      </c>
      <c r="B113" s="8" t="s">
        <v>94</v>
      </c>
      <c r="C113" s="17">
        <v>22.5</v>
      </c>
      <c r="D113" s="8">
        <v>141562</v>
      </c>
      <c r="E113" s="8" t="s">
        <v>18</v>
      </c>
      <c r="F113" s="8">
        <v>2</v>
      </c>
      <c r="G113" s="23">
        <f t="shared" si="5"/>
        <v>45</v>
      </c>
      <c r="H113" s="9">
        <v>47.84</v>
      </c>
      <c r="I113" s="9">
        <v>95.68</v>
      </c>
      <c r="J113" s="8" t="s">
        <v>33</v>
      </c>
      <c r="K113" s="10">
        <f t="shared" si="6"/>
        <v>25.340000000000003</v>
      </c>
      <c r="L113" s="11">
        <f t="shared" si="7"/>
        <v>50.680000000000007</v>
      </c>
      <c r="M113" s="19">
        <f t="shared" si="8"/>
        <v>52.968227424749173</v>
      </c>
    </row>
    <row r="114" spans="1:13" x14ac:dyDescent="0.3">
      <c r="A114" s="7" t="s">
        <v>118</v>
      </c>
      <c r="B114" s="8" t="s">
        <v>74</v>
      </c>
      <c r="C114" s="17">
        <v>494</v>
      </c>
      <c r="D114" s="8">
        <v>141563</v>
      </c>
      <c r="E114" s="8" t="s">
        <v>18</v>
      </c>
      <c r="F114" s="8">
        <v>1</v>
      </c>
      <c r="G114" s="23">
        <f t="shared" si="5"/>
        <v>494</v>
      </c>
      <c r="H114" s="9">
        <v>1365.28</v>
      </c>
      <c r="I114" s="9">
        <v>1365.28</v>
      </c>
      <c r="J114" s="8" t="s">
        <v>66</v>
      </c>
      <c r="K114" s="10">
        <f t="shared" si="6"/>
        <v>871.28</v>
      </c>
      <c r="L114" s="11">
        <f t="shared" si="7"/>
        <v>871.28</v>
      </c>
      <c r="M114" s="19">
        <f t="shared" si="8"/>
        <v>63.816945974452125</v>
      </c>
    </row>
    <row r="115" spans="1:13" x14ac:dyDescent="0.3">
      <c r="A115" s="7" t="s">
        <v>133</v>
      </c>
      <c r="B115" s="8" t="s">
        <v>74</v>
      </c>
      <c r="C115" s="17">
        <v>448</v>
      </c>
      <c r="D115" s="8">
        <v>141563</v>
      </c>
      <c r="E115" s="8" t="s">
        <v>18</v>
      </c>
      <c r="F115" s="8">
        <v>1</v>
      </c>
      <c r="G115" s="23">
        <f t="shared" si="5"/>
        <v>448</v>
      </c>
      <c r="H115" s="9">
        <v>1483.04</v>
      </c>
      <c r="I115" s="9">
        <v>1483.04</v>
      </c>
      <c r="J115" s="8" t="s">
        <v>66</v>
      </c>
      <c r="K115" s="10">
        <f t="shared" si="6"/>
        <v>1035.04</v>
      </c>
      <c r="L115" s="11">
        <f t="shared" si="7"/>
        <v>1035.04</v>
      </c>
      <c r="M115" s="19">
        <f t="shared" si="8"/>
        <v>69.791779048441043</v>
      </c>
    </row>
    <row r="116" spans="1:13" x14ac:dyDescent="0.3">
      <c r="A116" s="7" t="s">
        <v>134</v>
      </c>
      <c r="B116" s="8" t="s">
        <v>60</v>
      </c>
      <c r="C116" s="17">
        <v>57</v>
      </c>
      <c r="D116" s="8">
        <v>141563</v>
      </c>
      <c r="E116" s="8" t="s">
        <v>18</v>
      </c>
      <c r="F116" s="8">
        <v>1</v>
      </c>
      <c r="G116" s="23">
        <f t="shared" si="5"/>
        <v>57</v>
      </c>
      <c r="H116" s="9">
        <v>187.68</v>
      </c>
      <c r="I116" s="9">
        <v>187.68</v>
      </c>
      <c r="J116" s="8" t="s">
        <v>66</v>
      </c>
      <c r="K116" s="10">
        <f t="shared" si="6"/>
        <v>130.68</v>
      </c>
      <c r="L116" s="11">
        <f t="shared" si="7"/>
        <v>130.68</v>
      </c>
      <c r="M116" s="19">
        <f t="shared" si="8"/>
        <v>69.629156010230176</v>
      </c>
    </row>
    <row r="117" spans="1:13" x14ac:dyDescent="0.3">
      <c r="A117" s="7" t="s">
        <v>102</v>
      </c>
      <c r="B117" s="8" t="s">
        <v>60</v>
      </c>
      <c r="C117" s="17">
        <v>57</v>
      </c>
      <c r="D117" s="8">
        <v>141563</v>
      </c>
      <c r="E117" s="8" t="s">
        <v>18</v>
      </c>
      <c r="F117" s="8">
        <v>1</v>
      </c>
      <c r="G117" s="23">
        <f t="shared" si="5"/>
        <v>57</v>
      </c>
      <c r="H117" s="9">
        <v>187.68</v>
      </c>
      <c r="I117" s="9">
        <v>187.68</v>
      </c>
      <c r="J117" s="8" t="s">
        <v>66</v>
      </c>
      <c r="K117" s="10">
        <f t="shared" si="6"/>
        <v>130.68</v>
      </c>
      <c r="L117" s="11">
        <f t="shared" si="7"/>
        <v>130.68</v>
      </c>
      <c r="M117" s="19">
        <f t="shared" si="8"/>
        <v>69.629156010230176</v>
      </c>
    </row>
    <row r="118" spans="1:13" x14ac:dyDescent="0.3">
      <c r="A118" s="7" t="s">
        <v>102</v>
      </c>
      <c r="B118" s="8" t="s">
        <v>60</v>
      </c>
      <c r="C118" s="17">
        <v>57</v>
      </c>
      <c r="D118" s="8">
        <v>141563</v>
      </c>
      <c r="E118" s="8" t="s">
        <v>18</v>
      </c>
      <c r="F118" s="8">
        <v>1</v>
      </c>
      <c r="G118" s="23">
        <f t="shared" si="5"/>
        <v>57</v>
      </c>
      <c r="H118" s="9">
        <v>187.68</v>
      </c>
      <c r="I118" s="9">
        <v>187.68</v>
      </c>
      <c r="J118" s="8" t="s">
        <v>66</v>
      </c>
      <c r="K118" s="10">
        <f t="shared" si="6"/>
        <v>130.68</v>
      </c>
      <c r="L118" s="11">
        <f t="shared" si="7"/>
        <v>130.68</v>
      </c>
      <c r="M118" s="19">
        <f t="shared" si="8"/>
        <v>69.629156010230176</v>
      </c>
    </row>
    <row r="119" spans="1:13" x14ac:dyDescent="0.3">
      <c r="A119" s="7" t="s">
        <v>102</v>
      </c>
      <c r="B119" s="8" t="s">
        <v>60</v>
      </c>
      <c r="C119" s="17">
        <v>57</v>
      </c>
      <c r="D119" s="8">
        <v>141563</v>
      </c>
      <c r="E119" s="8" t="s">
        <v>18</v>
      </c>
      <c r="F119" s="8">
        <v>1</v>
      </c>
      <c r="G119" s="23">
        <f t="shared" si="5"/>
        <v>57</v>
      </c>
      <c r="H119" s="9">
        <v>187.68</v>
      </c>
      <c r="I119" s="9">
        <v>187.68</v>
      </c>
      <c r="J119" s="8" t="s">
        <v>66</v>
      </c>
      <c r="K119" s="10">
        <f t="shared" si="6"/>
        <v>130.68</v>
      </c>
      <c r="L119" s="11">
        <f t="shared" si="7"/>
        <v>130.68</v>
      </c>
      <c r="M119" s="19">
        <f t="shared" si="8"/>
        <v>69.629156010230176</v>
      </c>
    </row>
    <row r="120" spans="1:13" x14ac:dyDescent="0.3">
      <c r="A120" s="7" t="s">
        <v>75</v>
      </c>
      <c r="B120" s="8">
        <v>0</v>
      </c>
      <c r="C120" s="17">
        <v>50</v>
      </c>
      <c r="D120" s="8">
        <v>141563</v>
      </c>
      <c r="E120" s="8" t="s">
        <v>18</v>
      </c>
      <c r="F120" s="8">
        <v>1</v>
      </c>
      <c r="G120" s="23">
        <f t="shared" si="5"/>
        <v>50</v>
      </c>
      <c r="H120" s="9">
        <v>400</v>
      </c>
      <c r="I120" s="9">
        <v>400</v>
      </c>
      <c r="J120" s="8" t="s">
        <v>66</v>
      </c>
      <c r="K120" s="10">
        <f t="shared" si="6"/>
        <v>350</v>
      </c>
      <c r="L120" s="11">
        <f t="shared" si="7"/>
        <v>350</v>
      </c>
      <c r="M120" s="19">
        <f t="shared" si="8"/>
        <v>87.5</v>
      </c>
    </row>
    <row r="121" spans="1:13" x14ac:dyDescent="0.3">
      <c r="A121" s="7" t="s">
        <v>135</v>
      </c>
      <c r="B121" s="8" t="s">
        <v>74</v>
      </c>
      <c r="C121" s="17">
        <v>323</v>
      </c>
      <c r="D121" s="8">
        <v>141563</v>
      </c>
      <c r="E121" s="8" t="s">
        <v>18</v>
      </c>
      <c r="F121" s="8">
        <v>1</v>
      </c>
      <c r="G121" s="23">
        <f t="shared" si="5"/>
        <v>323</v>
      </c>
      <c r="H121" s="9">
        <v>982.56</v>
      </c>
      <c r="I121" s="9">
        <v>982.56</v>
      </c>
      <c r="J121" s="8" t="s">
        <v>66</v>
      </c>
      <c r="K121" s="10">
        <f t="shared" si="6"/>
        <v>659.56</v>
      </c>
      <c r="L121" s="11">
        <f t="shared" si="7"/>
        <v>659.56</v>
      </c>
      <c r="M121" s="19">
        <f t="shared" si="8"/>
        <v>67.126689464256643</v>
      </c>
    </row>
    <row r="122" spans="1:13" x14ac:dyDescent="0.3">
      <c r="A122" s="7" t="s">
        <v>136</v>
      </c>
      <c r="B122" s="8" t="s">
        <v>90</v>
      </c>
      <c r="C122" s="17">
        <v>1449</v>
      </c>
      <c r="D122" s="8">
        <v>141564</v>
      </c>
      <c r="E122" s="8" t="s">
        <v>27</v>
      </c>
      <c r="F122" s="8">
        <v>1</v>
      </c>
      <c r="G122" s="23">
        <f t="shared" si="5"/>
        <v>1449</v>
      </c>
      <c r="H122" s="9">
        <v>4265.12</v>
      </c>
      <c r="I122" s="9">
        <v>4265.12</v>
      </c>
      <c r="J122" s="8" t="s">
        <v>66</v>
      </c>
      <c r="K122" s="10">
        <f t="shared" si="6"/>
        <v>2816.12</v>
      </c>
      <c r="L122" s="11">
        <f t="shared" si="7"/>
        <v>2816.12</v>
      </c>
      <c r="M122" s="19">
        <f t="shared" si="8"/>
        <v>66.026747195858491</v>
      </c>
    </row>
    <row r="123" spans="1:13" x14ac:dyDescent="0.3">
      <c r="A123" s="7" t="s">
        <v>75</v>
      </c>
      <c r="B123" s="8">
        <v>0</v>
      </c>
      <c r="C123" s="17">
        <v>50</v>
      </c>
      <c r="D123" s="8">
        <v>141564</v>
      </c>
      <c r="E123" s="8" t="s">
        <v>27</v>
      </c>
      <c r="F123" s="8">
        <v>1</v>
      </c>
      <c r="G123" s="23">
        <f t="shared" si="5"/>
        <v>50</v>
      </c>
      <c r="H123" s="9">
        <v>400</v>
      </c>
      <c r="I123" s="9">
        <v>400</v>
      </c>
      <c r="J123" s="8" t="s">
        <v>66</v>
      </c>
      <c r="K123" s="10">
        <f t="shared" si="6"/>
        <v>350</v>
      </c>
      <c r="L123" s="11">
        <f t="shared" si="7"/>
        <v>350</v>
      </c>
      <c r="M123" s="19">
        <f t="shared" si="8"/>
        <v>87.5</v>
      </c>
    </row>
    <row r="124" spans="1:13" x14ac:dyDescent="0.3">
      <c r="A124" s="7" t="s">
        <v>136</v>
      </c>
      <c r="B124" s="8" t="s">
        <v>90</v>
      </c>
      <c r="C124" s="17">
        <v>1449</v>
      </c>
      <c r="D124" s="8">
        <v>141564</v>
      </c>
      <c r="E124" s="8" t="s">
        <v>27</v>
      </c>
      <c r="F124" s="8">
        <v>3</v>
      </c>
      <c r="G124" s="23">
        <f t="shared" si="5"/>
        <v>4347</v>
      </c>
      <c r="H124" s="9">
        <v>195.04</v>
      </c>
      <c r="I124" s="9">
        <v>585.12</v>
      </c>
      <c r="J124" s="8" t="s">
        <v>66</v>
      </c>
      <c r="K124" s="10">
        <f t="shared" si="6"/>
        <v>-1253.96</v>
      </c>
      <c r="L124" s="11">
        <f t="shared" si="7"/>
        <v>-3761.88</v>
      </c>
      <c r="M124" s="19">
        <f t="shared" si="8"/>
        <v>-642.92452830188677</v>
      </c>
    </row>
    <row r="125" spans="1:13" x14ac:dyDescent="0.3">
      <c r="A125" s="7" t="s">
        <v>137</v>
      </c>
      <c r="B125" s="8" t="s">
        <v>74</v>
      </c>
      <c r="C125" s="17">
        <v>323</v>
      </c>
      <c r="D125" s="8">
        <v>141565</v>
      </c>
      <c r="E125" s="8" t="s">
        <v>18</v>
      </c>
      <c r="F125" s="8">
        <v>1</v>
      </c>
      <c r="G125" s="23">
        <f t="shared" si="5"/>
        <v>323</v>
      </c>
      <c r="H125" s="9">
        <v>1070.8800000000001</v>
      </c>
      <c r="I125" s="9">
        <v>1070.8800000000001</v>
      </c>
      <c r="J125" s="8" t="s">
        <v>19</v>
      </c>
      <c r="K125" s="10">
        <f t="shared" si="6"/>
        <v>747.88000000000011</v>
      </c>
      <c r="L125" s="11">
        <f t="shared" si="7"/>
        <v>747.88000000000011</v>
      </c>
      <c r="M125" s="19">
        <f t="shared" si="8"/>
        <v>69.837890333183921</v>
      </c>
    </row>
    <row r="126" spans="1:13" x14ac:dyDescent="0.3">
      <c r="A126" s="7" t="s">
        <v>138</v>
      </c>
      <c r="B126" s="8" t="s">
        <v>26</v>
      </c>
      <c r="C126" s="17">
        <v>396</v>
      </c>
      <c r="D126" s="8">
        <v>141566</v>
      </c>
      <c r="E126" s="8" t="s">
        <v>14</v>
      </c>
      <c r="F126" s="8">
        <v>2</v>
      </c>
      <c r="G126" s="23">
        <f t="shared" si="5"/>
        <v>792</v>
      </c>
      <c r="H126" s="9">
        <v>1204</v>
      </c>
      <c r="I126" s="9">
        <v>2408</v>
      </c>
      <c r="J126" s="8" t="s">
        <v>15</v>
      </c>
      <c r="K126" s="10">
        <f t="shared" si="6"/>
        <v>808</v>
      </c>
      <c r="L126" s="11">
        <f t="shared" si="7"/>
        <v>1616</v>
      </c>
      <c r="M126" s="19">
        <f t="shared" si="8"/>
        <v>67.109634551495006</v>
      </c>
    </row>
    <row r="127" spans="1:13" x14ac:dyDescent="0.3">
      <c r="A127" s="7" t="s">
        <v>59</v>
      </c>
      <c r="B127" s="8" t="s">
        <v>60</v>
      </c>
      <c r="C127" s="17">
        <v>50</v>
      </c>
      <c r="D127" s="8">
        <v>141567</v>
      </c>
      <c r="E127" s="8" t="s">
        <v>18</v>
      </c>
      <c r="F127" s="8">
        <v>2</v>
      </c>
      <c r="G127" s="23">
        <f t="shared" si="5"/>
        <v>100</v>
      </c>
      <c r="H127" s="9">
        <v>165.6</v>
      </c>
      <c r="I127" s="9">
        <v>331.2</v>
      </c>
      <c r="J127" s="8" t="s">
        <v>19</v>
      </c>
      <c r="K127" s="10">
        <f t="shared" si="6"/>
        <v>115.6</v>
      </c>
      <c r="L127" s="11">
        <f t="shared" si="7"/>
        <v>231.2</v>
      </c>
      <c r="M127" s="19">
        <f t="shared" si="8"/>
        <v>69.806763285024147</v>
      </c>
    </row>
    <row r="128" spans="1:13" x14ac:dyDescent="0.3">
      <c r="A128" s="7" t="s">
        <v>59</v>
      </c>
      <c r="B128" s="8" t="s">
        <v>60</v>
      </c>
      <c r="C128" s="17">
        <v>50</v>
      </c>
      <c r="D128" s="8">
        <v>141568</v>
      </c>
      <c r="E128" s="8" t="s">
        <v>14</v>
      </c>
      <c r="F128" s="8">
        <v>3</v>
      </c>
      <c r="G128" s="23">
        <f t="shared" si="5"/>
        <v>150</v>
      </c>
      <c r="H128" s="9">
        <v>180</v>
      </c>
      <c r="I128" s="9">
        <v>540</v>
      </c>
      <c r="J128" s="8" t="s">
        <v>15</v>
      </c>
      <c r="K128" s="10">
        <f t="shared" si="6"/>
        <v>130</v>
      </c>
      <c r="L128" s="11">
        <f t="shared" si="7"/>
        <v>390</v>
      </c>
      <c r="M128" s="19">
        <f t="shared" si="8"/>
        <v>72.222222222222214</v>
      </c>
    </row>
    <row r="129" spans="1:13" x14ac:dyDescent="0.3">
      <c r="A129" s="7" t="s">
        <v>102</v>
      </c>
      <c r="B129" s="8" t="s">
        <v>60</v>
      </c>
      <c r="C129" s="17">
        <v>57</v>
      </c>
      <c r="D129" s="8">
        <v>141569</v>
      </c>
      <c r="E129" s="8" t="s">
        <v>18</v>
      </c>
      <c r="F129" s="8">
        <v>1</v>
      </c>
      <c r="G129" s="23">
        <f t="shared" si="5"/>
        <v>57</v>
      </c>
      <c r="H129" s="9">
        <v>187.68</v>
      </c>
      <c r="I129" s="9">
        <v>187.68</v>
      </c>
      <c r="J129" s="8" t="s">
        <v>19</v>
      </c>
      <c r="K129" s="10">
        <f t="shared" si="6"/>
        <v>130.68</v>
      </c>
      <c r="L129" s="11">
        <f t="shared" si="7"/>
        <v>130.68</v>
      </c>
      <c r="M129" s="19">
        <f t="shared" si="8"/>
        <v>69.629156010230176</v>
      </c>
    </row>
    <row r="130" spans="1:13" x14ac:dyDescent="0.3">
      <c r="A130" s="7" t="s">
        <v>102</v>
      </c>
      <c r="B130" s="8" t="s">
        <v>60</v>
      </c>
      <c r="C130" s="17">
        <v>57</v>
      </c>
      <c r="D130" s="8">
        <v>141569</v>
      </c>
      <c r="E130" s="8" t="s">
        <v>18</v>
      </c>
      <c r="F130" s="8">
        <v>1</v>
      </c>
      <c r="G130" s="23">
        <f t="shared" ref="G130:G193" si="9">I130-L130</f>
        <v>57</v>
      </c>
      <c r="H130" s="9">
        <v>187.68</v>
      </c>
      <c r="I130" s="9">
        <v>187.68</v>
      </c>
      <c r="J130" s="8" t="s">
        <v>19</v>
      </c>
      <c r="K130" s="10">
        <f t="shared" ref="K130:K193" si="10">H130-C130</f>
        <v>130.68</v>
      </c>
      <c r="L130" s="11">
        <f t="shared" ref="L130:L193" si="11">K130*F130</f>
        <v>130.68</v>
      </c>
      <c r="M130" s="19">
        <f t="shared" si="8"/>
        <v>69.629156010230176</v>
      </c>
    </row>
    <row r="131" spans="1:13" x14ac:dyDescent="0.3">
      <c r="A131" s="7" t="s">
        <v>102</v>
      </c>
      <c r="B131" s="8" t="s">
        <v>60</v>
      </c>
      <c r="C131" s="17">
        <v>57</v>
      </c>
      <c r="D131" s="8">
        <v>141569</v>
      </c>
      <c r="E131" s="8" t="s">
        <v>18</v>
      </c>
      <c r="F131" s="8">
        <v>1</v>
      </c>
      <c r="G131" s="23">
        <f t="shared" si="9"/>
        <v>57</v>
      </c>
      <c r="H131" s="9">
        <v>187.68</v>
      </c>
      <c r="I131" s="9">
        <v>187.68</v>
      </c>
      <c r="J131" s="8" t="s">
        <v>19</v>
      </c>
      <c r="K131" s="10">
        <f t="shared" si="10"/>
        <v>130.68</v>
      </c>
      <c r="L131" s="11">
        <f t="shared" si="11"/>
        <v>130.68</v>
      </c>
      <c r="M131" s="19">
        <f t="shared" si="8"/>
        <v>69.629156010230176</v>
      </c>
    </row>
    <row r="132" spans="1:13" x14ac:dyDescent="0.3">
      <c r="A132" s="7" t="s">
        <v>59</v>
      </c>
      <c r="B132" s="8" t="s">
        <v>60</v>
      </c>
      <c r="C132" s="17">
        <v>50</v>
      </c>
      <c r="D132" s="8">
        <v>141570</v>
      </c>
      <c r="E132" s="8" t="s">
        <v>18</v>
      </c>
      <c r="F132" s="8">
        <v>1</v>
      </c>
      <c r="G132" s="23">
        <f t="shared" si="9"/>
        <v>50</v>
      </c>
      <c r="H132" s="9">
        <v>165.6</v>
      </c>
      <c r="I132" s="9">
        <v>165.6</v>
      </c>
      <c r="J132" s="8" t="s">
        <v>19</v>
      </c>
      <c r="K132" s="10">
        <f t="shared" si="10"/>
        <v>115.6</v>
      </c>
      <c r="L132" s="11">
        <f t="shared" si="11"/>
        <v>115.6</v>
      </c>
      <c r="M132" s="19">
        <f t="shared" si="8"/>
        <v>69.806763285024147</v>
      </c>
    </row>
    <row r="133" spans="1:13" x14ac:dyDescent="0.3">
      <c r="A133" s="7" t="s">
        <v>59</v>
      </c>
      <c r="B133" s="8" t="s">
        <v>60</v>
      </c>
      <c r="C133" s="17">
        <v>50</v>
      </c>
      <c r="D133" s="8">
        <v>141570</v>
      </c>
      <c r="E133" s="8" t="s">
        <v>18</v>
      </c>
      <c r="F133" s="8">
        <v>1</v>
      </c>
      <c r="G133" s="23">
        <f t="shared" si="9"/>
        <v>50</v>
      </c>
      <c r="H133" s="9">
        <v>165.6</v>
      </c>
      <c r="I133" s="9">
        <v>165.6</v>
      </c>
      <c r="J133" s="8" t="s">
        <v>19</v>
      </c>
      <c r="K133" s="10">
        <f t="shared" si="10"/>
        <v>115.6</v>
      </c>
      <c r="L133" s="11">
        <f t="shared" si="11"/>
        <v>115.6</v>
      </c>
      <c r="M133" s="19">
        <f t="shared" si="8"/>
        <v>69.806763285024147</v>
      </c>
    </row>
    <row r="134" spans="1:13" x14ac:dyDescent="0.3">
      <c r="A134" s="7" t="s">
        <v>59</v>
      </c>
      <c r="B134" s="8" t="s">
        <v>60</v>
      </c>
      <c r="C134" s="17">
        <v>50</v>
      </c>
      <c r="D134" s="8">
        <v>141570</v>
      </c>
      <c r="E134" s="8" t="s">
        <v>18</v>
      </c>
      <c r="F134" s="8">
        <v>1</v>
      </c>
      <c r="G134" s="23">
        <f t="shared" si="9"/>
        <v>50</v>
      </c>
      <c r="H134" s="9">
        <v>165.6</v>
      </c>
      <c r="I134" s="9">
        <v>165.6</v>
      </c>
      <c r="J134" s="8" t="s">
        <v>19</v>
      </c>
      <c r="K134" s="10">
        <f t="shared" si="10"/>
        <v>115.6</v>
      </c>
      <c r="L134" s="11">
        <f t="shared" si="11"/>
        <v>115.6</v>
      </c>
      <c r="M134" s="19">
        <f t="shared" si="8"/>
        <v>69.806763285024147</v>
      </c>
    </row>
    <row r="135" spans="1:13" x14ac:dyDescent="0.3">
      <c r="A135" s="7" t="s">
        <v>139</v>
      </c>
      <c r="B135" s="8" t="s">
        <v>90</v>
      </c>
      <c r="C135" s="17">
        <v>1993</v>
      </c>
      <c r="D135" s="8">
        <v>141571</v>
      </c>
      <c r="E135" s="8" t="s">
        <v>18</v>
      </c>
      <c r="F135" s="8">
        <v>2</v>
      </c>
      <c r="G135" s="23">
        <f t="shared" si="9"/>
        <v>3986</v>
      </c>
      <c r="H135" s="9">
        <v>342.24</v>
      </c>
      <c r="I135" s="9">
        <v>684.48</v>
      </c>
      <c r="J135" s="8" t="s">
        <v>19</v>
      </c>
      <c r="K135" s="10">
        <f t="shared" si="10"/>
        <v>-1650.76</v>
      </c>
      <c r="L135" s="11">
        <f t="shared" si="11"/>
        <v>-3301.52</v>
      </c>
      <c r="M135" s="19">
        <f t="shared" si="8"/>
        <v>-482.33987844787282</v>
      </c>
    </row>
    <row r="136" spans="1:13" x14ac:dyDescent="0.3">
      <c r="A136" s="7" t="s">
        <v>139</v>
      </c>
      <c r="B136" s="8" t="s">
        <v>90</v>
      </c>
      <c r="C136" s="17">
        <v>1993</v>
      </c>
      <c r="D136" s="8">
        <v>141572</v>
      </c>
      <c r="E136" s="8" t="s">
        <v>38</v>
      </c>
      <c r="F136" s="8">
        <v>1</v>
      </c>
      <c r="G136" s="23">
        <f t="shared" si="9"/>
        <v>1993</v>
      </c>
      <c r="H136" s="9">
        <v>5869.6</v>
      </c>
      <c r="I136" s="9">
        <v>5869.6</v>
      </c>
      <c r="J136" s="8" t="s">
        <v>15</v>
      </c>
      <c r="K136" s="10">
        <f t="shared" si="10"/>
        <v>3876.6000000000004</v>
      </c>
      <c r="L136" s="11">
        <f t="shared" si="11"/>
        <v>3876.6000000000004</v>
      </c>
      <c r="M136" s="19">
        <f t="shared" si="8"/>
        <v>66.045386397710232</v>
      </c>
    </row>
    <row r="137" spans="1:13" x14ac:dyDescent="0.3">
      <c r="A137" s="7" t="s">
        <v>140</v>
      </c>
      <c r="B137" s="8" t="s">
        <v>26</v>
      </c>
      <c r="C137" s="17">
        <v>121</v>
      </c>
      <c r="D137" s="8">
        <v>141573</v>
      </c>
      <c r="E137" s="8" t="s">
        <v>18</v>
      </c>
      <c r="F137" s="8">
        <v>1</v>
      </c>
      <c r="G137" s="23">
        <f t="shared" si="9"/>
        <v>121</v>
      </c>
      <c r="H137" s="9">
        <v>478.4</v>
      </c>
      <c r="I137" s="9">
        <v>478.4</v>
      </c>
      <c r="J137" s="8" t="s">
        <v>66</v>
      </c>
      <c r="K137" s="10">
        <f t="shared" si="10"/>
        <v>357.4</v>
      </c>
      <c r="L137" s="11">
        <f t="shared" si="11"/>
        <v>357.4</v>
      </c>
      <c r="M137" s="19">
        <f t="shared" si="8"/>
        <v>74.707357859531783</v>
      </c>
    </row>
    <row r="138" spans="1:13" x14ac:dyDescent="0.3">
      <c r="A138" s="7" t="s">
        <v>141</v>
      </c>
      <c r="B138" s="8" t="s">
        <v>50</v>
      </c>
      <c r="C138" s="17">
        <v>159</v>
      </c>
      <c r="D138" s="8">
        <v>141574</v>
      </c>
      <c r="E138" s="8" t="s">
        <v>14</v>
      </c>
      <c r="F138" s="8">
        <v>1</v>
      </c>
      <c r="G138" s="23">
        <f t="shared" si="9"/>
        <v>159</v>
      </c>
      <c r="H138" s="9">
        <v>572</v>
      </c>
      <c r="I138" s="9">
        <v>572</v>
      </c>
      <c r="J138" s="8" t="s">
        <v>15</v>
      </c>
      <c r="K138" s="10">
        <f t="shared" si="10"/>
        <v>413</v>
      </c>
      <c r="L138" s="11">
        <f t="shared" si="11"/>
        <v>413</v>
      </c>
      <c r="M138" s="19">
        <f t="shared" si="8"/>
        <v>72.2027972027972</v>
      </c>
    </row>
    <row r="139" spans="1:13" x14ac:dyDescent="0.3">
      <c r="A139" s="7" t="s">
        <v>110</v>
      </c>
      <c r="B139" s="8" t="s">
        <v>111</v>
      </c>
      <c r="C139" s="17">
        <v>15.15</v>
      </c>
      <c r="D139" s="8">
        <v>141575</v>
      </c>
      <c r="E139" s="8" t="s">
        <v>18</v>
      </c>
      <c r="F139" s="8">
        <v>1</v>
      </c>
      <c r="G139" s="23">
        <f t="shared" si="9"/>
        <v>15.150000000000006</v>
      </c>
      <c r="H139" s="9">
        <v>152.5</v>
      </c>
      <c r="I139" s="9">
        <v>152.5</v>
      </c>
      <c r="J139" s="8" t="s">
        <v>33</v>
      </c>
      <c r="K139" s="10">
        <f t="shared" si="10"/>
        <v>137.35</v>
      </c>
      <c r="L139" s="11">
        <f t="shared" si="11"/>
        <v>137.35</v>
      </c>
      <c r="M139" s="19">
        <f t="shared" si="8"/>
        <v>90.065573770491795</v>
      </c>
    </row>
    <row r="140" spans="1:13" x14ac:dyDescent="0.3">
      <c r="A140" s="7" t="s">
        <v>128</v>
      </c>
      <c r="B140" s="8" t="s">
        <v>129</v>
      </c>
      <c r="C140" s="17">
        <v>84</v>
      </c>
      <c r="D140" s="8">
        <v>141575</v>
      </c>
      <c r="E140" s="8" t="s">
        <v>18</v>
      </c>
      <c r="F140" s="8">
        <v>1</v>
      </c>
      <c r="G140" s="23">
        <f t="shared" si="9"/>
        <v>84</v>
      </c>
      <c r="H140" s="9">
        <v>231.84</v>
      </c>
      <c r="I140" s="9">
        <v>231.84</v>
      </c>
      <c r="J140" s="8" t="s">
        <v>33</v>
      </c>
      <c r="K140" s="10">
        <f t="shared" si="10"/>
        <v>147.84</v>
      </c>
      <c r="L140" s="11">
        <f t="shared" si="11"/>
        <v>147.84</v>
      </c>
      <c r="M140" s="19">
        <f t="shared" si="8"/>
        <v>63.768115942028992</v>
      </c>
    </row>
    <row r="141" spans="1:13" x14ac:dyDescent="0.3">
      <c r="A141" s="7" t="s">
        <v>142</v>
      </c>
      <c r="B141" s="8">
        <v>0</v>
      </c>
      <c r="C141" s="17">
        <v>267</v>
      </c>
      <c r="D141" s="8">
        <v>141576</v>
      </c>
      <c r="E141" s="8" t="s">
        <v>27</v>
      </c>
      <c r="F141" s="8">
        <v>1</v>
      </c>
      <c r="G141" s="23">
        <f t="shared" si="9"/>
        <v>267</v>
      </c>
      <c r="H141" s="9">
        <v>570.4</v>
      </c>
      <c r="I141" s="9">
        <v>570.4</v>
      </c>
      <c r="J141" s="8" t="s">
        <v>64</v>
      </c>
      <c r="K141" s="10">
        <f t="shared" si="10"/>
        <v>303.39999999999998</v>
      </c>
      <c r="L141" s="11">
        <f t="shared" si="11"/>
        <v>303.39999999999998</v>
      </c>
      <c r="M141" s="19">
        <f t="shared" si="8"/>
        <v>53.190743338008417</v>
      </c>
    </row>
    <row r="142" spans="1:13" x14ac:dyDescent="0.3">
      <c r="A142" s="7" t="s">
        <v>143</v>
      </c>
      <c r="B142" s="8" t="s">
        <v>26</v>
      </c>
      <c r="C142" s="17">
        <v>231</v>
      </c>
      <c r="D142" s="8">
        <v>141577</v>
      </c>
      <c r="E142" s="8" t="s">
        <v>18</v>
      </c>
      <c r="F142" s="8">
        <v>1</v>
      </c>
      <c r="G142" s="23">
        <f t="shared" si="9"/>
        <v>231</v>
      </c>
      <c r="H142" s="9">
        <v>510.04</v>
      </c>
      <c r="I142" s="9">
        <v>510.04</v>
      </c>
      <c r="J142" s="8" t="s">
        <v>66</v>
      </c>
      <c r="K142" s="10">
        <f t="shared" si="10"/>
        <v>279.04000000000002</v>
      </c>
      <c r="L142" s="11">
        <f t="shared" si="11"/>
        <v>279.04000000000002</v>
      </c>
      <c r="M142" s="19">
        <f t="shared" si="8"/>
        <v>54.709434554152615</v>
      </c>
    </row>
    <row r="143" spans="1:13" x14ac:dyDescent="0.3">
      <c r="A143" s="7" t="s">
        <v>144</v>
      </c>
      <c r="B143" s="8" t="s">
        <v>13</v>
      </c>
      <c r="C143" s="17">
        <v>202</v>
      </c>
      <c r="D143" s="8">
        <v>141577</v>
      </c>
      <c r="E143" s="8" t="s">
        <v>18</v>
      </c>
      <c r="F143" s="8">
        <v>1</v>
      </c>
      <c r="G143" s="23">
        <f t="shared" si="9"/>
        <v>202</v>
      </c>
      <c r="H143" s="9">
        <v>490.17</v>
      </c>
      <c r="I143" s="9">
        <v>490.17</v>
      </c>
      <c r="J143" s="8" t="s">
        <v>66</v>
      </c>
      <c r="K143" s="10">
        <f t="shared" si="10"/>
        <v>288.17</v>
      </c>
      <c r="L143" s="11">
        <f t="shared" si="11"/>
        <v>288.17</v>
      </c>
      <c r="M143" s="19">
        <f t="shared" ref="M143:M206" si="12">L143/I143*100</f>
        <v>58.789807617765263</v>
      </c>
    </row>
    <row r="144" spans="1:13" x14ac:dyDescent="0.3">
      <c r="A144" s="7" t="s">
        <v>145</v>
      </c>
      <c r="B144" s="8" t="s">
        <v>94</v>
      </c>
      <c r="C144" s="17">
        <v>54.25</v>
      </c>
      <c r="D144" s="8">
        <v>141577</v>
      </c>
      <c r="E144" s="8" t="s">
        <v>18</v>
      </c>
      <c r="F144" s="8">
        <v>1</v>
      </c>
      <c r="G144" s="23">
        <f t="shared" si="9"/>
        <v>54.25</v>
      </c>
      <c r="H144" s="9">
        <v>100.09</v>
      </c>
      <c r="I144" s="9">
        <v>100.09</v>
      </c>
      <c r="J144" s="8" t="s">
        <v>66</v>
      </c>
      <c r="K144" s="10">
        <f t="shared" si="10"/>
        <v>45.84</v>
      </c>
      <c r="L144" s="11">
        <f t="shared" si="11"/>
        <v>45.84</v>
      </c>
      <c r="M144" s="19">
        <f t="shared" si="12"/>
        <v>45.798781097012693</v>
      </c>
    </row>
    <row r="145" spans="1:13" x14ac:dyDescent="0.3">
      <c r="A145" s="7" t="s">
        <v>146</v>
      </c>
      <c r="B145" s="8" t="s">
        <v>50</v>
      </c>
      <c r="C145" s="17">
        <v>300</v>
      </c>
      <c r="D145" s="8">
        <v>141578</v>
      </c>
      <c r="E145" s="8" t="s">
        <v>38</v>
      </c>
      <c r="F145" s="8">
        <v>1</v>
      </c>
      <c r="G145" s="23">
        <f t="shared" si="9"/>
        <v>300</v>
      </c>
      <c r="H145" s="9">
        <v>743</v>
      </c>
      <c r="I145" s="9">
        <v>743</v>
      </c>
      <c r="J145" s="8" t="s">
        <v>15</v>
      </c>
      <c r="K145" s="10">
        <f t="shared" si="10"/>
        <v>443</v>
      </c>
      <c r="L145" s="11">
        <f t="shared" si="11"/>
        <v>443</v>
      </c>
      <c r="M145" s="19">
        <f t="shared" si="12"/>
        <v>59.623149394347244</v>
      </c>
    </row>
    <row r="146" spans="1:13" x14ac:dyDescent="0.3">
      <c r="A146" s="7" t="s">
        <v>147</v>
      </c>
      <c r="B146" s="8" t="s">
        <v>60</v>
      </c>
      <c r="C146" s="17">
        <v>61.5</v>
      </c>
      <c r="D146" s="8">
        <v>141579</v>
      </c>
      <c r="E146" s="8" t="s">
        <v>18</v>
      </c>
      <c r="F146" s="8">
        <v>4</v>
      </c>
      <c r="G146" s="23">
        <f t="shared" si="9"/>
        <v>246</v>
      </c>
      <c r="H146" s="9">
        <v>202.4</v>
      </c>
      <c r="I146" s="9">
        <v>809.6</v>
      </c>
      <c r="J146" s="8" t="s">
        <v>19</v>
      </c>
      <c r="K146" s="10">
        <f t="shared" si="10"/>
        <v>140.9</v>
      </c>
      <c r="L146" s="11">
        <f t="shared" si="11"/>
        <v>563.6</v>
      </c>
      <c r="M146" s="19">
        <f t="shared" si="12"/>
        <v>69.614624505928859</v>
      </c>
    </row>
    <row r="147" spans="1:13" x14ac:dyDescent="0.3">
      <c r="A147" s="7" t="s">
        <v>148</v>
      </c>
      <c r="B147" s="8" t="s">
        <v>90</v>
      </c>
      <c r="C147" s="17">
        <v>948</v>
      </c>
      <c r="D147" s="8">
        <v>141580</v>
      </c>
      <c r="E147" s="8" t="s">
        <v>18</v>
      </c>
      <c r="F147" s="8">
        <v>1</v>
      </c>
      <c r="G147" s="23">
        <f t="shared" si="9"/>
        <v>948</v>
      </c>
      <c r="H147" s="9">
        <v>3139.04</v>
      </c>
      <c r="I147" s="9">
        <v>3139.04</v>
      </c>
      <c r="J147" s="8" t="s">
        <v>66</v>
      </c>
      <c r="K147" s="10">
        <f t="shared" si="10"/>
        <v>2191.04</v>
      </c>
      <c r="L147" s="11">
        <f t="shared" si="11"/>
        <v>2191.04</v>
      </c>
      <c r="M147" s="19">
        <f t="shared" si="12"/>
        <v>69.799683979815484</v>
      </c>
    </row>
    <row r="148" spans="1:13" x14ac:dyDescent="0.3">
      <c r="A148" s="7" t="s">
        <v>149</v>
      </c>
      <c r="B148" s="8" t="s">
        <v>50</v>
      </c>
      <c r="C148" s="17">
        <v>110</v>
      </c>
      <c r="D148" s="8">
        <v>141580</v>
      </c>
      <c r="E148" s="8" t="s">
        <v>18</v>
      </c>
      <c r="F148" s="8">
        <v>1</v>
      </c>
      <c r="G148" s="23">
        <f t="shared" si="9"/>
        <v>110</v>
      </c>
      <c r="H148" s="9">
        <v>364.32</v>
      </c>
      <c r="I148" s="9">
        <v>364.32</v>
      </c>
      <c r="J148" s="8" t="s">
        <v>66</v>
      </c>
      <c r="K148" s="10">
        <f t="shared" si="10"/>
        <v>254.32</v>
      </c>
      <c r="L148" s="11">
        <f t="shared" si="11"/>
        <v>254.32</v>
      </c>
      <c r="M148" s="19">
        <f t="shared" si="12"/>
        <v>69.806763285024147</v>
      </c>
    </row>
    <row r="149" spans="1:13" x14ac:dyDescent="0.3">
      <c r="A149" s="7" t="s">
        <v>148</v>
      </c>
      <c r="B149" s="8" t="s">
        <v>90</v>
      </c>
      <c r="C149" s="17">
        <v>948</v>
      </c>
      <c r="D149" s="8">
        <v>141581</v>
      </c>
      <c r="E149" s="8" t="s">
        <v>18</v>
      </c>
      <c r="F149" s="8">
        <v>1</v>
      </c>
      <c r="G149" s="23">
        <f t="shared" si="9"/>
        <v>948</v>
      </c>
      <c r="H149" s="9">
        <v>3139.04</v>
      </c>
      <c r="I149" s="9">
        <v>3139.04</v>
      </c>
      <c r="J149" s="8" t="s">
        <v>66</v>
      </c>
      <c r="K149" s="10">
        <f t="shared" si="10"/>
        <v>2191.04</v>
      </c>
      <c r="L149" s="11">
        <f t="shared" si="11"/>
        <v>2191.04</v>
      </c>
      <c r="M149" s="19">
        <f t="shared" si="12"/>
        <v>69.799683979815484</v>
      </c>
    </row>
    <row r="150" spans="1:13" x14ac:dyDescent="0.3">
      <c r="A150" s="7" t="s">
        <v>149</v>
      </c>
      <c r="B150" s="8" t="s">
        <v>50</v>
      </c>
      <c r="C150" s="17">
        <v>110</v>
      </c>
      <c r="D150" s="8">
        <v>141581</v>
      </c>
      <c r="E150" s="8" t="s">
        <v>18</v>
      </c>
      <c r="F150" s="8">
        <v>1</v>
      </c>
      <c r="G150" s="23">
        <f t="shared" si="9"/>
        <v>110</v>
      </c>
      <c r="H150" s="9">
        <v>364.32</v>
      </c>
      <c r="I150" s="9">
        <v>364.32</v>
      </c>
      <c r="J150" s="8" t="s">
        <v>66</v>
      </c>
      <c r="K150" s="10">
        <f t="shared" si="10"/>
        <v>254.32</v>
      </c>
      <c r="L150" s="11">
        <f t="shared" si="11"/>
        <v>254.32</v>
      </c>
      <c r="M150" s="19">
        <f t="shared" si="12"/>
        <v>69.806763285024147</v>
      </c>
    </row>
    <row r="151" spans="1:13" x14ac:dyDescent="0.3">
      <c r="A151" s="7" t="s">
        <v>150</v>
      </c>
      <c r="B151" s="8" t="s">
        <v>26</v>
      </c>
      <c r="C151" s="17">
        <v>83</v>
      </c>
      <c r="D151" s="8">
        <v>141582</v>
      </c>
      <c r="E151" s="8" t="s">
        <v>125</v>
      </c>
      <c r="F151" s="8">
        <v>1</v>
      </c>
      <c r="G151" s="23">
        <f t="shared" si="9"/>
        <v>83</v>
      </c>
      <c r="H151" s="9">
        <v>337.5</v>
      </c>
      <c r="I151" s="9">
        <v>337.5</v>
      </c>
      <c r="J151" s="8" t="s">
        <v>126</v>
      </c>
      <c r="K151" s="10">
        <f t="shared" si="10"/>
        <v>254.5</v>
      </c>
      <c r="L151" s="11">
        <f t="shared" si="11"/>
        <v>254.5</v>
      </c>
      <c r="M151" s="19">
        <f t="shared" si="12"/>
        <v>75.407407407407419</v>
      </c>
    </row>
    <row r="152" spans="1:13" x14ac:dyDescent="0.3">
      <c r="A152" s="7" t="s">
        <v>124</v>
      </c>
      <c r="B152" s="8" t="s">
        <v>60</v>
      </c>
      <c r="C152" s="17">
        <v>41</v>
      </c>
      <c r="D152" s="8">
        <v>141583</v>
      </c>
      <c r="E152" s="8" t="s">
        <v>125</v>
      </c>
      <c r="F152" s="8">
        <v>4</v>
      </c>
      <c r="G152" s="23">
        <f t="shared" si="9"/>
        <v>164</v>
      </c>
      <c r="H152" s="9">
        <v>166.5</v>
      </c>
      <c r="I152" s="9">
        <v>666</v>
      </c>
      <c r="J152" s="8" t="s">
        <v>126</v>
      </c>
      <c r="K152" s="10">
        <f t="shared" si="10"/>
        <v>125.5</v>
      </c>
      <c r="L152" s="11">
        <f t="shared" si="11"/>
        <v>502</v>
      </c>
      <c r="M152" s="19">
        <f t="shared" si="12"/>
        <v>75.37537537537537</v>
      </c>
    </row>
    <row r="153" spans="1:13" x14ac:dyDescent="0.3">
      <c r="A153" s="7" t="s">
        <v>151</v>
      </c>
      <c r="B153" s="8" t="s">
        <v>17</v>
      </c>
      <c r="C153" s="17">
        <v>49</v>
      </c>
      <c r="D153" s="8">
        <v>141584</v>
      </c>
      <c r="E153" s="8" t="s">
        <v>27</v>
      </c>
      <c r="F153" s="8">
        <v>2</v>
      </c>
      <c r="G153" s="23">
        <f t="shared" si="9"/>
        <v>98</v>
      </c>
      <c r="H153" s="9">
        <v>165.6</v>
      </c>
      <c r="I153" s="9">
        <v>331.2</v>
      </c>
      <c r="J153" s="8" t="s">
        <v>19</v>
      </c>
      <c r="K153" s="10">
        <f t="shared" si="10"/>
        <v>116.6</v>
      </c>
      <c r="L153" s="11">
        <f t="shared" si="11"/>
        <v>233.2</v>
      </c>
      <c r="M153" s="19">
        <f t="shared" si="12"/>
        <v>70.410628019323667</v>
      </c>
    </row>
    <row r="154" spans="1:13" x14ac:dyDescent="0.3">
      <c r="A154" s="7" t="s">
        <v>109</v>
      </c>
      <c r="B154" s="8" t="s">
        <v>50</v>
      </c>
      <c r="C154" s="17">
        <v>79</v>
      </c>
      <c r="D154" s="8">
        <v>141584</v>
      </c>
      <c r="E154" s="8" t="s">
        <v>27</v>
      </c>
      <c r="F154" s="8">
        <v>1</v>
      </c>
      <c r="G154" s="23">
        <f t="shared" si="9"/>
        <v>79</v>
      </c>
      <c r="H154" s="9">
        <v>261.27999999999997</v>
      </c>
      <c r="I154" s="9">
        <v>261.27999999999997</v>
      </c>
      <c r="J154" s="8" t="s">
        <v>19</v>
      </c>
      <c r="K154" s="10">
        <f t="shared" si="10"/>
        <v>182.27999999999997</v>
      </c>
      <c r="L154" s="11">
        <f t="shared" si="11"/>
        <v>182.27999999999997</v>
      </c>
      <c r="M154" s="19">
        <f t="shared" si="12"/>
        <v>69.76423759951011</v>
      </c>
    </row>
    <row r="155" spans="1:13" x14ac:dyDescent="0.3">
      <c r="A155" s="7" t="s">
        <v>152</v>
      </c>
      <c r="B155" s="8" t="s">
        <v>21</v>
      </c>
      <c r="C155" s="17">
        <v>332</v>
      </c>
      <c r="D155" s="8">
        <v>141585</v>
      </c>
      <c r="E155" s="8" t="s">
        <v>14</v>
      </c>
      <c r="F155" s="8">
        <v>1</v>
      </c>
      <c r="G155" s="23">
        <f t="shared" si="9"/>
        <v>332</v>
      </c>
      <c r="H155" s="9">
        <v>1355.75</v>
      </c>
      <c r="I155" s="9">
        <v>1355.75</v>
      </c>
      <c r="J155" s="8" t="s">
        <v>15</v>
      </c>
      <c r="K155" s="10">
        <f t="shared" si="10"/>
        <v>1023.75</v>
      </c>
      <c r="L155" s="11">
        <f t="shared" si="11"/>
        <v>1023.75</v>
      </c>
      <c r="M155" s="19">
        <f t="shared" si="12"/>
        <v>75.511709385948734</v>
      </c>
    </row>
    <row r="156" spans="1:13" x14ac:dyDescent="0.3">
      <c r="A156" s="7" t="s">
        <v>153</v>
      </c>
      <c r="B156" s="8" t="s">
        <v>74</v>
      </c>
      <c r="C156" s="17">
        <v>439</v>
      </c>
      <c r="D156" s="8">
        <v>141586</v>
      </c>
      <c r="E156" s="8" t="s">
        <v>27</v>
      </c>
      <c r="F156" s="8">
        <v>1</v>
      </c>
      <c r="G156" s="23">
        <f t="shared" si="9"/>
        <v>439</v>
      </c>
      <c r="H156" s="9">
        <v>1129.76</v>
      </c>
      <c r="I156" s="9">
        <v>1129.76</v>
      </c>
      <c r="J156" s="8" t="s">
        <v>66</v>
      </c>
      <c r="K156" s="10">
        <f t="shared" si="10"/>
        <v>690.76</v>
      </c>
      <c r="L156" s="11">
        <f t="shared" si="11"/>
        <v>690.76</v>
      </c>
      <c r="M156" s="19">
        <f t="shared" si="12"/>
        <v>61.142189491573426</v>
      </c>
    </row>
    <row r="157" spans="1:13" x14ac:dyDescent="0.3">
      <c r="A157" s="7" t="s">
        <v>75</v>
      </c>
      <c r="B157" s="8">
        <v>0</v>
      </c>
      <c r="C157" s="17">
        <v>50</v>
      </c>
      <c r="D157" s="8">
        <v>141586</v>
      </c>
      <c r="E157" s="8" t="s">
        <v>27</v>
      </c>
      <c r="F157" s="8">
        <v>1</v>
      </c>
      <c r="G157" s="23">
        <f t="shared" si="9"/>
        <v>50</v>
      </c>
      <c r="H157" s="9">
        <v>125</v>
      </c>
      <c r="I157" s="9">
        <v>125</v>
      </c>
      <c r="J157" s="8" t="s">
        <v>66</v>
      </c>
      <c r="K157" s="10">
        <f t="shared" si="10"/>
        <v>75</v>
      </c>
      <c r="L157" s="11">
        <f t="shared" si="11"/>
        <v>75</v>
      </c>
      <c r="M157" s="19">
        <f t="shared" si="12"/>
        <v>60</v>
      </c>
    </row>
    <row r="158" spans="1:13" x14ac:dyDescent="0.3">
      <c r="A158" s="7" t="s">
        <v>153</v>
      </c>
      <c r="B158" s="8" t="s">
        <v>74</v>
      </c>
      <c r="C158" s="17">
        <v>439</v>
      </c>
      <c r="D158" s="8">
        <v>141587</v>
      </c>
      <c r="E158" s="8" t="s">
        <v>27</v>
      </c>
      <c r="F158" s="8">
        <v>1</v>
      </c>
      <c r="G158" s="23">
        <f t="shared" si="9"/>
        <v>439</v>
      </c>
      <c r="H158" s="9">
        <v>1129.76</v>
      </c>
      <c r="I158" s="9">
        <v>1129.76</v>
      </c>
      <c r="J158" s="8" t="s">
        <v>66</v>
      </c>
      <c r="K158" s="10">
        <f t="shared" si="10"/>
        <v>690.76</v>
      </c>
      <c r="L158" s="11">
        <f t="shared" si="11"/>
        <v>690.76</v>
      </c>
      <c r="M158" s="19">
        <f t="shared" si="12"/>
        <v>61.142189491573426</v>
      </c>
    </row>
    <row r="159" spans="1:13" x14ac:dyDescent="0.3">
      <c r="A159" s="7" t="s">
        <v>75</v>
      </c>
      <c r="B159" s="8">
        <v>0</v>
      </c>
      <c r="C159" s="17">
        <v>50</v>
      </c>
      <c r="D159" s="8">
        <v>141587</v>
      </c>
      <c r="E159" s="8" t="s">
        <v>27</v>
      </c>
      <c r="F159" s="8">
        <v>1</v>
      </c>
      <c r="G159" s="23">
        <f t="shared" si="9"/>
        <v>50</v>
      </c>
      <c r="H159" s="9">
        <v>125</v>
      </c>
      <c r="I159" s="9">
        <v>125</v>
      </c>
      <c r="J159" s="8" t="s">
        <v>66</v>
      </c>
      <c r="K159" s="10">
        <f t="shared" si="10"/>
        <v>75</v>
      </c>
      <c r="L159" s="11">
        <f t="shared" si="11"/>
        <v>75</v>
      </c>
      <c r="M159" s="19">
        <f t="shared" si="12"/>
        <v>60</v>
      </c>
    </row>
    <row r="160" spans="1:13" x14ac:dyDescent="0.3">
      <c r="A160" s="7" t="s">
        <v>154</v>
      </c>
      <c r="B160" s="8" t="s">
        <v>13</v>
      </c>
      <c r="C160" s="17">
        <v>267</v>
      </c>
      <c r="D160" s="8">
        <v>141588</v>
      </c>
      <c r="E160" s="8" t="s">
        <v>14</v>
      </c>
      <c r="F160" s="8">
        <v>1</v>
      </c>
      <c r="G160" s="23">
        <f t="shared" si="9"/>
        <v>267</v>
      </c>
      <c r="H160" s="9">
        <v>1273.5</v>
      </c>
      <c r="I160" s="9">
        <v>1273.5</v>
      </c>
      <c r="J160" s="8" t="s">
        <v>39</v>
      </c>
      <c r="K160" s="10">
        <f t="shared" si="10"/>
        <v>1006.5</v>
      </c>
      <c r="L160" s="11">
        <f t="shared" si="11"/>
        <v>1006.5</v>
      </c>
      <c r="M160" s="19">
        <f t="shared" si="12"/>
        <v>79.034157832744398</v>
      </c>
    </row>
    <row r="161" spans="1:13" x14ac:dyDescent="0.3">
      <c r="A161" s="7" t="s">
        <v>155</v>
      </c>
      <c r="B161" s="8" t="s">
        <v>156</v>
      </c>
      <c r="C161" s="17">
        <v>124</v>
      </c>
      <c r="D161" s="8">
        <v>141588</v>
      </c>
      <c r="E161" s="8" t="s">
        <v>14</v>
      </c>
      <c r="F161" s="8">
        <v>1</v>
      </c>
      <c r="G161" s="23">
        <f t="shared" si="9"/>
        <v>124</v>
      </c>
      <c r="H161" s="9">
        <v>616.5</v>
      </c>
      <c r="I161" s="9">
        <v>616.5</v>
      </c>
      <c r="J161" s="8" t="s">
        <v>39</v>
      </c>
      <c r="K161" s="10">
        <f t="shared" si="10"/>
        <v>492.5</v>
      </c>
      <c r="L161" s="11">
        <f t="shared" si="11"/>
        <v>492.5</v>
      </c>
      <c r="M161" s="19">
        <f t="shared" si="12"/>
        <v>79.886455798864546</v>
      </c>
    </row>
    <row r="162" spans="1:13" x14ac:dyDescent="0.3">
      <c r="A162" s="7" t="s">
        <v>157</v>
      </c>
      <c r="B162" s="8" t="s">
        <v>54</v>
      </c>
      <c r="C162" s="17">
        <v>197</v>
      </c>
      <c r="D162" s="8">
        <v>141589</v>
      </c>
      <c r="E162" s="8" t="s">
        <v>18</v>
      </c>
      <c r="F162" s="8">
        <v>1</v>
      </c>
      <c r="G162" s="23">
        <f t="shared" si="9"/>
        <v>197</v>
      </c>
      <c r="H162" s="9">
        <v>651.36</v>
      </c>
      <c r="I162" s="9">
        <v>651.36</v>
      </c>
      <c r="J162" s="8" t="s">
        <v>66</v>
      </c>
      <c r="K162" s="10">
        <f t="shared" si="10"/>
        <v>454.36</v>
      </c>
      <c r="L162" s="11">
        <f t="shared" si="11"/>
        <v>454.36</v>
      </c>
      <c r="M162" s="19">
        <f t="shared" si="12"/>
        <v>69.755588307541146</v>
      </c>
    </row>
    <row r="163" spans="1:13" x14ac:dyDescent="0.3">
      <c r="A163" s="7" t="s">
        <v>102</v>
      </c>
      <c r="B163" s="8" t="s">
        <v>60</v>
      </c>
      <c r="C163" s="17">
        <v>57</v>
      </c>
      <c r="D163" s="8">
        <v>141590</v>
      </c>
      <c r="E163" s="8" t="s">
        <v>18</v>
      </c>
      <c r="F163" s="8">
        <v>1</v>
      </c>
      <c r="G163" s="23">
        <f t="shared" si="9"/>
        <v>57</v>
      </c>
      <c r="H163" s="9">
        <v>187.68</v>
      </c>
      <c r="I163" s="9">
        <v>187.68</v>
      </c>
      <c r="J163" s="8" t="s">
        <v>19</v>
      </c>
      <c r="K163" s="10">
        <f t="shared" si="10"/>
        <v>130.68</v>
      </c>
      <c r="L163" s="11">
        <f t="shared" si="11"/>
        <v>130.68</v>
      </c>
      <c r="M163" s="19">
        <f t="shared" si="12"/>
        <v>69.629156010230176</v>
      </c>
    </row>
    <row r="164" spans="1:13" x14ac:dyDescent="0.3">
      <c r="A164" s="7" t="s">
        <v>158</v>
      </c>
      <c r="B164" s="8">
        <v>0</v>
      </c>
      <c r="C164" s="17">
        <v>440</v>
      </c>
      <c r="D164" s="8">
        <v>141591</v>
      </c>
      <c r="E164" s="8" t="s">
        <v>27</v>
      </c>
      <c r="F164" s="8">
        <v>1</v>
      </c>
      <c r="G164" s="23">
        <f t="shared" si="9"/>
        <v>440</v>
      </c>
      <c r="H164" s="9">
        <v>939.14</v>
      </c>
      <c r="I164" s="9">
        <v>939.14</v>
      </c>
      <c r="J164" s="8" t="s">
        <v>64</v>
      </c>
      <c r="K164" s="10">
        <f t="shared" si="10"/>
        <v>499.14</v>
      </c>
      <c r="L164" s="11">
        <f t="shared" si="11"/>
        <v>499.14</v>
      </c>
      <c r="M164" s="19">
        <f t="shared" si="12"/>
        <v>53.148625338075263</v>
      </c>
    </row>
    <row r="165" spans="1:13" x14ac:dyDescent="0.3">
      <c r="A165" s="7" t="s">
        <v>159</v>
      </c>
      <c r="B165" s="8">
        <v>0</v>
      </c>
      <c r="C165" s="17">
        <v>5.5</v>
      </c>
      <c r="D165" s="8">
        <v>141592</v>
      </c>
      <c r="E165" s="8" t="s">
        <v>27</v>
      </c>
      <c r="F165" s="8">
        <v>1</v>
      </c>
      <c r="G165" s="23">
        <f t="shared" si="9"/>
        <v>5.5</v>
      </c>
      <c r="H165" s="9">
        <v>11.04</v>
      </c>
      <c r="I165" s="9">
        <v>11.04</v>
      </c>
      <c r="J165" s="8" t="s">
        <v>64</v>
      </c>
      <c r="K165" s="10">
        <f t="shared" si="10"/>
        <v>5.5399999999999991</v>
      </c>
      <c r="L165" s="11">
        <f t="shared" si="11"/>
        <v>5.5399999999999991</v>
      </c>
      <c r="M165" s="19">
        <f t="shared" si="12"/>
        <v>50.181159420289859</v>
      </c>
    </row>
    <row r="166" spans="1:13" x14ac:dyDescent="0.3">
      <c r="A166" s="7" t="s">
        <v>160</v>
      </c>
      <c r="B166" s="8">
        <v>0</v>
      </c>
      <c r="C166" s="17">
        <v>5.5</v>
      </c>
      <c r="D166" s="8">
        <v>141592</v>
      </c>
      <c r="E166" s="8" t="s">
        <v>27</v>
      </c>
      <c r="F166" s="8">
        <v>1</v>
      </c>
      <c r="G166" s="23">
        <f t="shared" si="9"/>
        <v>5.5</v>
      </c>
      <c r="H166" s="9">
        <v>11.04</v>
      </c>
      <c r="I166" s="9">
        <v>11.04</v>
      </c>
      <c r="J166" s="8" t="s">
        <v>64</v>
      </c>
      <c r="K166" s="10">
        <f t="shared" si="10"/>
        <v>5.5399999999999991</v>
      </c>
      <c r="L166" s="11">
        <f t="shared" si="11"/>
        <v>5.5399999999999991</v>
      </c>
      <c r="M166" s="19">
        <f t="shared" si="12"/>
        <v>50.181159420289859</v>
      </c>
    </row>
    <row r="167" spans="1:13" x14ac:dyDescent="0.3">
      <c r="A167" s="7" t="s">
        <v>161</v>
      </c>
      <c r="B167" s="8">
        <v>0</v>
      </c>
      <c r="C167" s="17">
        <v>7</v>
      </c>
      <c r="D167" s="8">
        <v>141592</v>
      </c>
      <c r="E167" s="8" t="s">
        <v>27</v>
      </c>
      <c r="F167" s="8">
        <v>1</v>
      </c>
      <c r="G167" s="23">
        <f t="shared" si="9"/>
        <v>7</v>
      </c>
      <c r="H167" s="9">
        <v>11.04</v>
      </c>
      <c r="I167" s="9">
        <v>11.04</v>
      </c>
      <c r="J167" s="8" t="s">
        <v>64</v>
      </c>
      <c r="K167" s="10">
        <f t="shared" si="10"/>
        <v>4.0399999999999991</v>
      </c>
      <c r="L167" s="11">
        <f t="shared" si="11"/>
        <v>4.0399999999999991</v>
      </c>
      <c r="M167" s="19">
        <f t="shared" si="12"/>
        <v>36.594202898550719</v>
      </c>
    </row>
    <row r="168" spans="1:13" x14ac:dyDescent="0.3">
      <c r="A168" s="7" t="s">
        <v>162</v>
      </c>
      <c r="B168" s="8" t="s">
        <v>94</v>
      </c>
      <c r="C168" s="17">
        <v>31.75</v>
      </c>
      <c r="D168" s="8">
        <v>141592</v>
      </c>
      <c r="E168" s="8" t="s">
        <v>27</v>
      </c>
      <c r="F168" s="8">
        <v>1</v>
      </c>
      <c r="G168" s="23">
        <f t="shared" si="9"/>
        <v>31.75</v>
      </c>
      <c r="H168" s="9">
        <v>69.92</v>
      </c>
      <c r="I168" s="9">
        <v>69.92</v>
      </c>
      <c r="J168" s="8" t="s">
        <v>33</v>
      </c>
      <c r="K168" s="10">
        <f t="shared" si="10"/>
        <v>38.17</v>
      </c>
      <c r="L168" s="11">
        <f t="shared" si="11"/>
        <v>38.17</v>
      </c>
      <c r="M168" s="19">
        <f t="shared" si="12"/>
        <v>54.590961098398175</v>
      </c>
    </row>
    <row r="169" spans="1:13" x14ac:dyDescent="0.3">
      <c r="A169" s="7" t="s">
        <v>163</v>
      </c>
      <c r="B169" s="8" t="s">
        <v>52</v>
      </c>
      <c r="C169" s="17">
        <v>39</v>
      </c>
      <c r="D169" s="8">
        <v>141592</v>
      </c>
      <c r="E169" s="8" t="s">
        <v>27</v>
      </c>
      <c r="F169" s="8">
        <v>1</v>
      </c>
      <c r="G169" s="23">
        <f t="shared" si="9"/>
        <v>39</v>
      </c>
      <c r="H169" s="9">
        <v>62.56</v>
      </c>
      <c r="I169" s="9">
        <v>62.56</v>
      </c>
      <c r="J169" s="8" t="s">
        <v>33</v>
      </c>
      <c r="K169" s="10">
        <f t="shared" si="10"/>
        <v>23.560000000000002</v>
      </c>
      <c r="L169" s="11">
        <f t="shared" si="11"/>
        <v>23.560000000000002</v>
      </c>
      <c r="M169" s="19">
        <f t="shared" si="12"/>
        <v>37.659846547314579</v>
      </c>
    </row>
    <row r="170" spans="1:13" x14ac:dyDescent="0.3">
      <c r="A170" s="7" t="s">
        <v>164</v>
      </c>
      <c r="B170" s="8" t="s">
        <v>81</v>
      </c>
      <c r="C170" s="17">
        <v>179</v>
      </c>
      <c r="D170" s="8">
        <v>141593</v>
      </c>
      <c r="E170" s="8" t="s">
        <v>14</v>
      </c>
      <c r="F170" s="8">
        <v>3</v>
      </c>
      <c r="G170" s="23">
        <f t="shared" si="9"/>
        <v>537</v>
      </c>
      <c r="H170" s="9">
        <v>389.33</v>
      </c>
      <c r="I170" s="9">
        <v>1167.99</v>
      </c>
      <c r="J170" s="8" t="s">
        <v>15</v>
      </c>
      <c r="K170" s="10">
        <f t="shared" si="10"/>
        <v>210.32999999999998</v>
      </c>
      <c r="L170" s="11">
        <f t="shared" si="11"/>
        <v>630.99</v>
      </c>
      <c r="M170" s="19">
        <f t="shared" si="12"/>
        <v>54.023578968998024</v>
      </c>
    </row>
    <row r="171" spans="1:13" x14ac:dyDescent="0.3">
      <c r="A171" s="7" t="s">
        <v>53</v>
      </c>
      <c r="B171" s="8" t="s">
        <v>54</v>
      </c>
      <c r="C171" s="17">
        <v>206</v>
      </c>
      <c r="D171" s="8">
        <v>141593</v>
      </c>
      <c r="E171" s="8" t="s">
        <v>14</v>
      </c>
      <c r="F171" s="8">
        <v>1</v>
      </c>
      <c r="G171" s="23">
        <f t="shared" si="9"/>
        <v>206</v>
      </c>
      <c r="H171" s="9">
        <v>752.25</v>
      </c>
      <c r="I171" s="9">
        <v>752.25</v>
      </c>
      <c r="J171" s="8" t="s">
        <v>15</v>
      </c>
      <c r="K171" s="10">
        <f t="shared" si="10"/>
        <v>546.25</v>
      </c>
      <c r="L171" s="11">
        <f t="shared" si="11"/>
        <v>546.25</v>
      </c>
      <c r="M171" s="19">
        <f t="shared" si="12"/>
        <v>72.615486872715181</v>
      </c>
    </row>
    <row r="172" spans="1:13" x14ac:dyDescent="0.3">
      <c r="A172" s="7" t="s">
        <v>45</v>
      </c>
      <c r="B172" s="8" t="s">
        <v>13</v>
      </c>
      <c r="C172" s="17">
        <v>144</v>
      </c>
      <c r="D172" s="8">
        <v>141594</v>
      </c>
      <c r="E172" s="8" t="s">
        <v>125</v>
      </c>
      <c r="F172" s="8">
        <v>1</v>
      </c>
      <c r="G172" s="23">
        <f t="shared" si="9"/>
        <v>144</v>
      </c>
      <c r="H172" s="9">
        <v>679.5</v>
      </c>
      <c r="I172" s="9">
        <v>679.5</v>
      </c>
      <c r="J172" s="8" t="s">
        <v>126</v>
      </c>
      <c r="K172" s="10">
        <f t="shared" si="10"/>
        <v>535.5</v>
      </c>
      <c r="L172" s="11">
        <f t="shared" si="11"/>
        <v>535.5</v>
      </c>
      <c r="M172" s="19">
        <f t="shared" si="12"/>
        <v>78.807947019867555</v>
      </c>
    </row>
    <row r="173" spans="1:13" x14ac:dyDescent="0.3">
      <c r="A173" s="7" t="s">
        <v>108</v>
      </c>
      <c r="B173" s="8" t="s">
        <v>21</v>
      </c>
      <c r="C173" s="17">
        <v>245</v>
      </c>
      <c r="D173" s="8">
        <v>141595</v>
      </c>
      <c r="E173" s="8" t="s">
        <v>18</v>
      </c>
      <c r="F173" s="8">
        <v>1</v>
      </c>
      <c r="G173" s="23">
        <f t="shared" si="9"/>
        <v>245</v>
      </c>
      <c r="H173" s="9">
        <v>844</v>
      </c>
      <c r="I173" s="9">
        <v>844</v>
      </c>
      <c r="J173" s="8" t="s">
        <v>19</v>
      </c>
      <c r="K173" s="10">
        <f t="shared" si="10"/>
        <v>599</v>
      </c>
      <c r="L173" s="11">
        <f t="shared" si="11"/>
        <v>599</v>
      </c>
      <c r="M173" s="19">
        <f t="shared" si="12"/>
        <v>70.97156398104265</v>
      </c>
    </row>
    <row r="174" spans="1:13" x14ac:dyDescent="0.3">
      <c r="A174" s="7" t="s">
        <v>165</v>
      </c>
      <c r="B174" s="8" t="s">
        <v>60</v>
      </c>
      <c r="C174" s="17">
        <v>53</v>
      </c>
      <c r="D174" s="8">
        <v>141595</v>
      </c>
      <c r="E174" s="8" t="s">
        <v>18</v>
      </c>
      <c r="F174" s="8">
        <v>3</v>
      </c>
      <c r="G174" s="23">
        <f t="shared" si="9"/>
        <v>159</v>
      </c>
      <c r="H174" s="9">
        <v>172.96</v>
      </c>
      <c r="I174" s="9">
        <v>518.88</v>
      </c>
      <c r="J174" s="8" t="s">
        <v>19</v>
      </c>
      <c r="K174" s="10">
        <f t="shared" si="10"/>
        <v>119.96000000000001</v>
      </c>
      <c r="L174" s="11">
        <f t="shared" si="11"/>
        <v>359.88</v>
      </c>
      <c r="M174" s="19">
        <f t="shared" si="12"/>
        <v>69.357076780758547</v>
      </c>
    </row>
    <row r="175" spans="1:13" x14ac:dyDescent="0.3">
      <c r="A175" s="7" t="s">
        <v>78</v>
      </c>
      <c r="B175" s="8" t="s">
        <v>60</v>
      </c>
      <c r="C175" s="17">
        <v>47</v>
      </c>
      <c r="D175" s="8">
        <v>141596</v>
      </c>
      <c r="E175" s="8" t="s">
        <v>38</v>
      </c>
      <c r="F175" s="8">
        <v>2</v>
      </c>
      <c r="G175" s="23">
        <f t="shared" si="9"/>
        <v>94</v>
      </c>
      <c r="H175" s="9">
        <v>182.75</v>
      </c>
      <c r="I175" s="9">
        <v>365.5</v>
      </c>
      <c r="J175" s="8" t="s">
        <v>15</v>
      </c>
      <c r="K175" s="10">
        <f t="shared" si="10"/>
        <v>135.75</v>
      </c>
      <c r="L175" s="11">
        <f t="shared" si="11"/>
        <v>271.5</v>
      </c>
      <c r="M175" s="19">
        <f t="shared" si="12"/>
        <v>74.281805745554024</v>
      </c>
    </row>
    <row r="176" spans="1:13" x14ac:dyDescent="0.3">
      <c r="A176" s="7" t="s">
        <v>166</v>
      </c>
      <c r="B176" s="8" t="s">
        <v>13</v>
      </c>
      <c r="C176" s="17">
        <v>292</v>
      </c>
      <c r="D176" s="8">
        <v>141597</v>
      </c>
      <c r="E176" s="8" t="s">
        <v>14</v>
      </c>
      <c r="F176" s="8">
        <v>1</v>
      </c>
      <c r="G176" s="23">
        <f t="shared" si="9"/>
        <v>292</v>
      </c>
      <c r="H176" s="9">
        <v>1120.5</v>
      </c>
      <c r="I176" s="9">
        <v>1120.5</v>
      </c>
      <c r="J176" s="8" t="s">
        <v>39</v>
      </c>
      <c r="K176" s="10">
        <f t="shared" si="10"/>
        <v>828.5</v>
      </c>
      <c r="L176" s="11">
        <f t="shared" si="11"/>
        <v>828.5</v>
      </c>
      <c r="M176" s="19">
        <f t="shared" si="12"/>
        <v>73.940205265506478</v>
      </c>
    </row>
    <row r="177" spans="1:13" x14ac:dyDescent="0.3">
      <c r="A177" s="7" t="s">
        <v>167</v>
      </c>
      <c r="B177" s="8" t="s">
        <v>54</v>
      </c>
      <c r="C177" s="17">
        <v>235</v>
      </c>
      <c r="D177" s="8">
        <v>141597</v>
      </c>
      <c r="E177" s="8" t="s">
        <v>14</v>
      </c>
      <c r="F177" s="8">
        <v>1</v>
      </c>
      <c r="G177" s="23">
        <f t="shared" si="9"/>
        <v>235</v>
      </c>
      <c r="H177" s="9">
        <v>896.75</v>
      </c>
      <c r="I177" s="9">
        <v>896.75</v>
      </c>
      <c r="J177" s="8" t="s">
        <v>39</v>
      </c>
      <c r="K177" s="10">
        <f t="shared" si="10"/>
        <v>661.75</v>
      </c>
      <c r="L177" s="11">
        <f t="shared" si="11"/>
        <v>661.75</v>
      </c>
      <c r="M177" s="19">
        <f t="shared" si="12"/>
        <v>73.794257039308619</v>
      </c>
    </row>
    <row r="178" spans="1:13" x14ac:dyDescent="0.3">
      <c r="A178" s="7" t="s">
        <v>168</v>
      </c>
      <c r="B178" s="8" t="s">
        <v>41</v>
      </c>
      <c r="C178" s="17">
        <v>787</v>
      </c>
      <c r="D178" s="8">
        <v>141598</v>
      </c>
      <c r="E178" s="8" t="s">
        <v>18</v>
      </c>
      <c r="F178" s="8">
        <v>1</v>
      </c>
      <c r="G178" s="23">
        <f t="shared" si="9"/>
        <v>787</v>
      </c>
      <c r="H178" s="9">
        <v>2609.12</v>
      </c>
      <c r="I178" s="9">
        <v>2609.12</v>
      </c>
      <c r="J178" s="8" t="s">
        <v>169</v>
      </c>
      <c r="K178" s="10">
        <f t="shared" si="10"/>
        <v>1822.12</v>
      </c>
      <c r="L178" s="11">
        <f t="shared" si="11"/>
        <v>1822.12</v>
      </c>
      <c r="M178" s="19">
        <f t="shared" si="12"/>
        <v>69.836573250751215</v>
      </c>
    </row>
    <row r="179" spans="1:13" x14ac:dyDescent="0.3">
      <c r="A179" s="7" t="s">
        <v>59</v>
      </c>
      <c r="B179" s="8" t="s">
        <v>60</v>
      </c>
      <c r="C179" s="17">
        <v>50</v>
      </c>
      <c r="D179" s="8">
        <v>141599</v>
      </c>
      <c r="E179" s="8" t="s">
        <v>14</v>
      </c>
      <c r="F179" s="8">
        <v>4</v>
      </c>
      <c r="G179" s="23">
        <f t="shared" si="9"/>
        <v>200</v>
      </c>
      <c r="H179" s="9">
        <v>191.25</v>
      </c>
      <c r="I179" s="9">
        <v>765</v>
      </c>
      <c r="J179" s="8" t="s">
        <v>15</v>
      </c>
      <c r="K179" s="10">
        <f t="shared" si="10"/>
        <v>141.25</v>
      </c>
      <c r="L179" s="11">
        <f t="shared" si="11"/>
        <v>565</v>
      </c>
      <c r="M179" s="19">
        <f t="shared" si="12"/>
        <v>73.856209150326805</v>
      </c>
    </row>
    <row r="180" spans="1:13" x14ac:dyDescent="0.3">
      <c r="A180" s="7" t="s">
        <v>170</v>
      </c>
      <c r="B180" s="8" t="s">
        <v>13</v>
      </c>
      <c r="C180" s="17">
        <v>642</v>
      </c>
      <c r="D180" s="8">
        <v>141600</v>
      </c>
      <c r="E180" s="8" t="s">
        <v>38</v>
      </c>
      <c r="F180" s="8">
        <v>1</v>
      </c>
      <c r="G180" s="23">
        <f t="shared" si="9"/>
        <v>642</v>
      </c>
      <c r="H180" s="9">
        <v>2653.28</v>
      </c>
      <c r="I180" s="9">
        <v>2653.28</v>
      </c>
      <c r="J180" s="8" t="s">
        <v>39</v>
      </c>
      <c r="K180" s="10">
        <f t="shared" si="10"/>
        <v>2011.2800000000002</v>
      </c>
      <c r="L180" s="11">
        <f t="shared" si="11"/>
        <v>2011.2800000000002</v>
      </c>
      <c r="M180" s="19">
        <f t="shared" si="12"/>
        <v>75.803533739371645</v>
      </c>
    </row>
    <row r="181" spans="1:13" x14ac:dyDescent="0.3">
      <c r="A181" s="7" t="s">
        <v>155</v>
      </c>
      <c r="B181" s="8" t="s">
        <v>156</v>
      </c>
      <c r="C181" s="17">
        <v>124</v>
      </c>
      <c r="D181" s="8">
        <v>141601</v>
      </c>
      <c r="E181" s="8" t="s">
        <v>14</v>
      </c>
      <c r="F181" s="8">
        <v>1</v>
      </c>
      <c r="G181" s="23">
        <f t="shared" si="9"/>
        <v>124</v>
      </c>
      <c r="H181" s="9">
        <v>616.5</v>
      </c>
      <c r="I181" s="9">
        <v>616.5</v>
      </c>
      <c r="J181" s="8" t="s">
        <v>15</v>
      </c>
      <c r="K181" s="10">
        <f t="shared" si="10"/>
        <v>492.5</v>
      </c>
      <c r="L181" s="11">
        <f t="shared" si="11"/>
        <v>492.5</v>
      </c>
      <c r="M181" s="19">
        <f t="shared" si="12"/>
        <v>79.886455798864546</v>
      </c>
    </row>
    <row r="182" spans="1:13" x14ac:dyDescent="0.3">
      <c r="A182" s="7" t="s">
        <v>62</v>
      </c>
      <c r="B182" s="8">
        <v>0</v>
      </c>
      <c r="C182" s="17">
        <v>1</v>
      </c>
      <c r="D182" s="8">
        <v>141602</v>
      </c>
      <c r="E182" s="8" t="s">
        <v>18</v>
      </c>
      <c r="F182" s="8">
        <v>1</v>
      </c>
      <c r="G182" s="23">
        <f t="shared" si="9"/>
        <v>1</v>
      </c>
      <c r="H182" s="9">
        <v>20</v>
      </c>
      <c r="I182" s="9">
        <v>20</v>
      </c>
      <c r="J182" s="8" t="s">
        <v>33</v>
      </c>
      <c r="K182" s="10">
        <f t="shared" si="10"/>
        <v>19</v>
      </c>
      <c r="L182" s="11">
        <f t="shared" si="11"/>
        <v>19</v>
      </c>
      <c r="M182" s="19">
        <f t="shared" si="12"/>
        <v>95</v>
      </c>
    </row>
    <row r="183" spans="1:13" x14ac:dyDescent="0.3">
      <c r="A183" s="7" t="s">
        <v>171</v>
      </c>
      <c r="B183" s="8" t="s">
        <v>13</v>
      </c>
      <c r="C183" s="17">
        <v>267</v>
      </c>
      <c r="D183" s="8">
        <v>141603</v>
      </c>
      <c r="E183" s="8" t="s">
        <v>14</v>
      </c>
      <c r="F183" s="8">
        <v>1</v>
      </c>
      <c r="G183" s="23">
        <f t="shared" si="9"/>
        <v>267</v>
      </c>
      <c r="H183" s="9">
        <v>1273.5</v>
      </c>
      <c r="I183" s="9">
        <v>1273.5</v>
      </c>
      <c r="J183" s="8" t="s">
        <v>15</v>
      </c>
      <c r="K183" s="10">
        <f t="shared" si="10"/>
        <v>1006.5</v>
      </c>
      <c r="L183" s="11">
        <f t="shared" si="11"/>
        <v>1006.5</v>
      </c>
      <c r="M183" s="19">
        <f t="shared" si="12"/>
        <v>79.034157832744398</v>
      </c>
    </row>
    <row r="184" spans="1:13" x14ac:dyDescent="0.3">
      <c r="A184" s="7" t="s">
        <v>172</v>
      </c>
      <c r="B184" s="8" t="s">
        <v>17</v>
      </c>
      <c r="C184" s="17">
        <v>65</v>
      </c>
      <c r="D184" s="8">
        <v>141604</v>
      </c>
      <c r="E184" s="8" t="s">
        <v>18</v>
      </c>
      <c r="F184" s="8">
        <v>1</v>
      </c>
      <c r="G184" s="23">
        <f t="shared" si="9"/>
        <v>65</v>
      </c>
      <c r="H184" s="9">
        <v>217.12</v>
      </c>
      <c r="I184" s="9">
        <v>217.12</v>
      </c>
      <c r="J184" s="8" t="s">
        <v>19</v>
      </c>
      <c r="K184" s="10">
        <f t="shared" si="10"/>
        <v>152.12</v>
      </c>
      <c r="L184" s="11">
        <f t="shared" si="11"/>
        <v>152.12</v>
      </c>
      <c r="M184" s="19">
        <f t="shared" si="12"/>
        <v>70.062638172439208</v>
      </c>
    </row>
    <row r="185" spans="1:13" x14ac:dyDescent="0.3">
      <c r="A185" s="7" t="s">
        <v>173</v>
      </c>
      <c r="B185" s="8">
        <v>0</v>
      </c>
      <c r="C185" s="17">
        <v>18</v>
      </c>
      <c r="D185" s="8">
        <v>141604</v>
      </c>
      <c r="E185" s="8" t="s">
        <v>18</v>
      </c>
      <c r="F185" s="8">
        <v>1</v>
      </c>
      <c r="G185" s="23">
        <f t="shared" si="9"/>
        <v>18</v>
      </c>
      <c r="H185" s="9">
        <v>33.119999999999997</v>
      </c>
      <c r="I185" s="9">
        <v>33.119999999999997</v>
      </c>
      <c r="J185" s="8" t="s">
        <v>19</v>
      </c>
      <c r="K185" s="10">
        <f t="shared" si="10"/>
        <v>15.119999999999997</v>
      </c>
      <c r="L185" s="11">
        <f t="shared" si="11"/>
        <v>15.119999999999997</v>
      </c>
      <c r="M185" s="19">
        <f t="shared" si="12"/>
        <v>45.652173913043477</v>
      </c>
    </row>
    <row r="186" spans="1:13" x14ac:dyDescent="0.3">
      <c r="A186" s="7" t="s">
        <v>174</v>
      </c>
      <c r="B186" s="8">
        <v>0</v>
      </c>
      <c r="C186" s="17">
        <v>35</v>
      </c>
      <c r="D186" s="8">
        <v>141604</v>
      </c>
      <c r="E186" s="8" t="s">
        <v>18</v>
      </c>
      <c r="F186" s="8">
        <v>1</v>
      </c>
      <c r="G186" s="23">
        <f t="shared" si="9"/>
        <v>35</v>
      </c>
      <c r="H186" s="9">
        <v>77.28</v>
      </c>
      <c r="I186" s="9">
        <v>77.28</v>
      </c>
      <c r="J186" s="8" t="s">
        <v>33</v>
      </c>
      <c r="K186" s="10">
        <f t="shared" si="10"/>
        <v>42.28</v>
      </c>
      <c r="L186" s="11">
        <f t="shared" si="11"/>
        <v>42.28</v>
      </c>
      <c r="M186" s="19">
        <f t="shared" si="12"/>
        <v>54.710144927536234</v>
      </c>
    </row>
    <row r="187" spans="1:13" x14ac:dyDescent="0.3">
      <c r="A187" s="7" t="s">
        <v>119</v>
      </c>
      <c r="B187" s="8" t="s">
        <v>44</v>
      </c>
      <c r="C187" s="17">
        <v>35</v>
      </c>
      <c r="D187" s="8">
        <v>141605</v>
      </c>
      <c r="E187" s="8" t="s">
        <v>18</v>
      </c>
      <c r="F187" s="8">
        <v>4</v>
      </c>
      <c r="G187" s="23">
        <f t="shared" si="9"/>
        <v>140</v>
      </c>
      <c r="H187" s="9">
        <v>123.64</v>
      </c>
      <c r="I187" s="9">
        <v>494.56</v>
      </c>
      <c r="J187" s="8" t="s">
        <v>19</v>
      </c>
      <c r="K187" s="10">
        <f t="shared" si="10"/>
        <v>88.64</v>
      </c>
      <c r="L187" s="11">
        <f t="shared" si="11"/>
        <v>354.56</v>
      </c>
      <c r="M187" s="19">
        <f t="shared" si="12"/>
        <v>71.692009058557105</v>
      </c>
    </row>
    <row r="188" spans="1:13" x14ac:dyDescent="0.3">
      <c r="A188" s="7" t="s">
        <v>175</v>
      </c>
      <c r="B188" s="8" t="s">
        <v>94</v>
      </c>
      <c r="C188" s="17">
        <v>34.5</v>
      </c>
      <c r="D188" s="8">
        <v>141606</v>
      </c>
      <c r="E188" s="8" t="s">
        <v>27</v>
      </c>
      <c r="F188" s="8">
        <v>1</v>
      </c>
      <c r="G188" s="23">
        <f t="shared" si="9"/>
        <v>34.5</v>
      </c>
      <c r="H188" s="9">
        <v>77.28</v>
      </c>
      <c r="I188" s="9">
        <v>77.28</v>
      </c>
      <c r="J188" s="8" t="s">
        <v>33</v>
      </c>
      <c r="K188" s="10">
        <f t="shared" si="10"/>
        <v>42.78</v>
      </c>
      <c r="L188" s="11">
        <f t="shared" si="11"/>
        <v>42.78</v>
      </c>
      <c r="M188" s="19">
        <f t="shared" si="12"/>
        <v>55.357142857142861</v>
      </c>
    </row>
    <row r="189" spans="1:13" x14ac:dyDescent="0.3">
      <c r="A189" s="7" t="s">
        <v>173</v>
      </c>
      <c r="B189" s="8">
        <v>0</v>
      </c>
      <c r="C189" s="17">
        <v>18</v>
      </c>
      <c r="D189" s="8">
        <v>141607</v>
      </c>
      <c r="E189" s="8" t="s">
        <v>27</v>
      </c>
      <c r="F189" s="8">
        <v>1</v>
      </c>
      <c r="G189" s="23">
        <f t="shared" si="9"/>
        <v>18</v>
      </c>
      <c r="H189" s="9">
        <v>33.119999999999997</v>
      </c>
      <c r="I189" s="9">
        <v>33.119999999999997</v>
      </c>
      <c r="J189" s="8" t="s">
        <v>64</v>
      </c>
      <c r="K189" s="10">
        <f t="shared" si="10"/>
        <v>15.119999999999997</v>
      </c>
      <c r="L189" s="11">
        <f t="shared" si="11"/>
        <v>15.119999999999997</v>
      </c>
      <c r="M189" s="19">
        <f t="shared" si="12"/>
        <v>45.652173913043477</v>
      </c>
    </row>
    <row r="190" spans="1:13" x14ac:dyDescent="0.3">
      <c r="A190" s="7" t="s">
        <v>176</v>
      </c>
      <c r="B190" s="8">
        <v>0</v>
      </c>
      <c r="C190" s="17">
        <v>34.5</v>
      </c>
      <c r="D190" s="8">
        <v>141607</v>
      </c>
      <c r="E190" s="8" t="s">
        <v>27</v>
      </c>
      <c r="F190" s="8">
        <v>1</v>
      </c>
      <c r="G190" s="23">
        <f t="shared" si="9"/>
        <v>34.5</v>
      </c>
      <c r="H190" s="9">
        <v>77.28</v>
      </c>
      <c r="I190" s="9">
        <v>77.28</v>
      </c>
      <c r="J190" s="8" t="s">
        <v>33</v>
      </c>
      <c r="K190" s="10">
        <f t="shared" si="10"/>
        <v>42.78</v>
      </c>
      <c r="L190" s="11">
        <f t="shared" si="11"/>
        <v>42.78</v>
      </c>
      <c r="M190" s="19">
        <f t="shared" si="12"/>
        <v>55.357142857142861</v>
      </c>
    </row>
    <row r="191" spans="1:13" x14ac:dyDescent="0.3">
      <c r="A191" s="7" t="s">
        <v>177</v>
      </c>
      <c r="B191" s="8" t="s">
        <v>90</v>
      </c>
      <c r="C191" s="17">
        <v>657</v>
      </c>
      <c r="D191" s="8">
        <v>141608</v>
      </c>
      <c r="E191" s="8" t="s">
        <v>27</v>
      </c>
      <c r="F191" s="8">
        <v>1</v>
      </c>
      <c r="G191" s="23">
        <f t="shared" si="9"/>
        <v>657</v>
      </c>
      <c r="H191" s="9">
        <v>2226.4</v>
      </c>
      <c r="I191" s="9">
        <v>2226.4</v>
      </c>
      <c r="J191" s="8" t="s">
        <v>66</v>
      </c>
      <c r="K191" s="10">
        <f t="shared" si="10"/>
        <v>1569.4</v>
      </c>
      <c r="L191" s="11">
        <f t="shared" si="11"/>
        <v>1569.4</v>
      </c>
      <c r="M191" s="19">
        <f t="shared" si="12"/>
        <v>70.490477901545106</v>
      </c>
    </row>
    <row r="192" spans="1:13" x14ac:dyDescent="0.3">
      <c r="A192" s="7" t="s">
        <v>109</v>
      </c>
      <c r="B192" s="8" t="s">
        <v>50</v>
      </c>
      <c r="C192" s="17">
        <v>79</v>
      </c>
      <c r="D192" s="8">
        <v>141608</v>
      </c>
      <c r="E192" s="8" t="s">
        <v>27</v>
      </c>
      <c r="F192" s="8">
        <v>1</v>
      </c>
      <c r="G192" s="23">
        <f t="shared" si="9"/>
        <v>79</v>
      </c>
      <c r="H192" s="9">
        <v>261.27999999999997</v>
      </c>
      <c r="I192" s="9">
        <v>261.27999999999997</v>
      </c>
      <c r="J192" s="8" t="s">
        <v>66</v>
      </c>
      <c r="K192" s="10">
        <f t="shared" si="10"/>
        <v>182.27999999999997</v>
      </c>
      <c r="L192" s="11">
        <f t="shared" si="11"/>
        <v>182.27999999999997</v>
      </c>
      <c r="M192" s="19">
        <f t="shared" si="12"/>
        <v>69.76423759951011</v>
      </c>
    </row>
    <row r="193" spans="1:13" x14ac:dyDescent="0.3">
      <c r="A193" s="7" t="s">
        <v>178</v>
      </c>
      <c r="B193" s="8">
        <v>0</v>
      </c>
      <c r="C193" s="17">
        <v>199</v>
      </c>
      <c r="D193" s="8">
        <v>141608</v>
      </c>
      <c r="E193" s="8" t="s">
        <v>27</v>
      </c>
      <c r="F193" s="8">
        <v>1</v>
      </c>
      <c r="G193" s="23">
        <f t="shared" si="9"/>
        <v>199</v>
      </c>
      <c r="H193" s="9">
        <v>680.8</v>
      </c>
      <c r="I193" s="9">
        <v>680.8</v>
      </c>
      <c r="J193" s="8" t="s">
        <v>66</v>
      </c>
      <c r="K193" s="10">
        <f t="shared" si="10"/>
        <v>481.79999999999995</v>
      </c>
      <c r="L193" s="11">
        <f t="shared" si="11"/>
        <v>481.79999999999995</v>
      </c>
      <c r="M193" s="19">
        <f t="shared" si="12"/>
        <v>70.769682726204465</v>
      </c>
    </row>
    <row r="194" spans="1:13" x14ac:dyDescent="0.3">
      <c r="A194" s="7" t="s">
        <v>179</v>
      </c>
      <c r="B194" s="8">
        <v>0</v>
      </c>
      <c r="C194" s="17">
        <v>54.5</v>
      </c>
      <c r="D194" s="8">
        <v>141608</v>
      </c>
      <c r="E194" s="8" t="s">
        <v>27</v>
      </c>
      <c r="F194" s="8">
        <v>1</v>
      </c>
      <c r="G194" s="23">
        <f t="shared" ref="G194:G257" si="13">I194-L194</f>
        <v>54.5</v>
      </c>
      <c r="H194" s="9">
        <v>68</v>
      </c>
      <c r="I194" s="9">
        <v>68</v>
      </c>
      <c r="J194" s="8" t="s">
        <v>33</v>
      </c>
      <c r="K194" s="10">
        <f t="shared" ref="K194:K257" si="14">H194-C194</f>
        <v>13.5</v>
      </c>
      <c r="L194" s="11">
        <f t="shared" ref="L194:L257" si="15">K194*F194</f>
        <v>13.5</v>
      </c>
      <c r="M194" s="19">
        <f t="shared" si="12"/>
        <v>19.852941176470587</v>
      </c>
    </row>
    <row r="195" spans="1:13" x14ac:dyDescent="0.3">
      <c r="A195" s="7" t="s">
        <v>180</v>
      </c>
      <c r="B195" s="8" t="s">
        <v>44</v>
      </c>
      <c r="C195" s="17">
        <v>32</v>
      </c>
      <c r="D195" s="8">
        <v>141609</v>
      </c>
      <c r="E195" s="8" t="s">
        <v>27</v>
      </c>
      <c r="F195" s="8">
        <v>2</v>
      </c>
      <c r="G195" s="23">
        <f t="shared" si="13"/>
        <v>64</v>
      </c>
      <c r="H195" s="9">
        <v>128.80000000000001</v>
      </c>
      <c r="I195" s="9">
        <v>257.60000000000002</v>
      </c>
      <c r="J195" s="8" t="s">
        <v>64</v>
      </c>
      <c r="K195" s="10">
        <f t="shared" si="14"/>
        <v>96.800000000000011</v>
      </c>
      <c r="L195" s="11">
        <f t="shared" si="15"/>
        <v>193.60000000000002</v>
      </c>
      <c r="M195" s="19">
        <f t="shared" si="12"/>
        <v>75.155279503105589</v>
      </c>
    </row>
    <row r="196" spans="1:13" x14ac:dyDescent="0.3">
      <c r="A196" s="7" t="s">
        <v>62</v>
      </c>
      <c r="B196" s="8">
        <v>0</v>
      </c>
      <c r="C196" s="17">
        <v>1</v>
      </c>
      <c r="D196" s="8">
        <v>141610</v>
      </c>
      <c r="E196" s="8" t="s">
        <v>18</v>
      </c>
      <c r="F196" s="8">
        <v>1</v>
      </c>
      <c r="G196" s="23">
        <f t="shared" si="13"/>
        <v>1</v>
      </c>
      <c r="H196" s="9">
        <v>386.4</v>
      </c>
      <c r="I196" s="9">
        <v>386.4</v>
      </c>
      <c r="J196" s="8" t="s">
        <v>66</v>
      </c>
      <c r="K196" s="10">
        <f t="shared" si="14"/>
        <v>385.4</v>
      </c>
      <c r="L196" s="11">
        <f t="shared" si="15"/>
        <v>385.4</v>
      </c>
      <c r="M196" s="19">
        <f t="shared" si="12"/>
        <v>99.741200828157346</v>
      </c>
    </row>
    <row r="197" spans="1:13" x14ac:dyDescent="0.3">
      <c r="A197" s="7" t="s">
        <v>62</v>
      </c>
      <c r="B197" s="8">
        <v>0</v>
      </c>
      <c r="C197" s="17">
        <v>1</v>
      </c>
      <c r="D197" s="8">
        <v>141610</v>
      </c>
      <c r="E197" s="8" t="s">
        <v>18</v>
      </c>
      <c r="F197" s="8">
        <v>1</v>
      </c>
      <c r="G197" s="23">
        <f t="shared" si="13"/>
        <v>1</v>
      </c>
      <c r="H197" s="9">
        <v>260.54000000000002</v>
      </c>
      <c r="I197" s="9">
        <v>260.54000000000002</v>
      </c>
      <c r="J197" s="8" t="s">
        <v>66</v>
      </c>
      <c r="K197" s="10">
        <f t="shared" si="14"/>
        <v>259.54000000000002</v>
      </c>
      <c r="L197" s="11">
        <f t="shared" si="15"/>
        <v>259.54000000000002</v>
      </c>
      <c r="M197" s="19">
        <f t="shared" si="12"/>
        <v>99.616181776310739</v>
      </c>
    </row>
    <row r="198" spans="1:13" x14ac:dyDescent="0.3">
      <c r="A198" s="7" t="s">
        <v>62</v>
      </c>
      <c r="B198" s="8">
        <v>0</v>
      </c>
      <c r="C198" s="17">
        <v>1</v>
      </c>
      <c r="D198" s="8">
        <v>141610</v>
      </c>
      <c r="E198" s="8" t="s">
        <v>18</v>
      </c>
      <c r="F198" s="8">
        <v>1</v>
      </c>
      <c r="G198" s="23">
        <f t="shared" si="13"/>
        <v>1</v>
      </c>
      <c r="H198" s="9">
        <v>260.54000000000002</v>
      </c>
      <c r="I198" s="9">
        <v>260.54000000000002</v>
      </c>
      <c r="J198" s="8" t="s">
        <v>66</v>
      </c>
      <c r="K198" s="10">
        <f t="shared" si="14"/>
        <v>259.54000000000002</v>
      </c>
      <c r="L198" s="11">
        <f t="shared" si="15"/>
        <v>259.54000000000002</v>
      </c>
      <c r="M198" s="19">
        <f t="shared" si="12"/>
        <v>99.616181776310739</v>
      </c>
    </row>
    <row r="199" spans="1:13" x14ac:dyDescent="0.3">
      <c r="A199" s="7" t="s">
        <v>59</v>
      </c>
      <c r="B199" s="8" t="s">
        <v>60</v>
      </c>
      <c r="C199" s="17">
        <v>50</v>
      </c>
      <c r="D199" s="8">
        <v>141610</v>
      </c>
      <c r="E199" s="8" t="s">
        <v>18</v>
      </c>
      <c r="F199" s="8">
        <v>1</v>
      </c>
      <c r="G199" s="23">
        <f t="shared" si="13"/>
        <v>50</v>
      </c>
      <c r="H199" s="9">
        <v>165.6</v>
      </c>
      <c r="I199" s="9">
        <v>165.6</v>
      </c>
      <c r="J199" s="8" t="s">
        <v>66</v>
      </c>
      <c r="K199" s="10">
        <f t="shared" si="14"/>
        <v>115.6</v>
      </c>
      <c r="L199" s="11">
        <f t="shared" si="15"/>
        <v>115.6</v>
      </c>
      <c r="M199" s="19">
        <f t="shared" si="12"/>
        <v>69.806763285024147</v>
      </c>
    </row>
    <row r="200" spans="1:13" x14ac:dyDescent="0.3">
      <c r="A200" s="7" t="s">
        <v>59</v>
      </c>
      <c r="B200" s="8" t="s">
        <v>60</v>
      </c>
      <c r="C200" s="17">
        <v>50</v>
      </c>
      <c r="D200" s="8">
        <v>141610</v>
      </c>
      <c r="E200" s="8" t="s">
        <v>18</v>
      </c>
      <c r="F200" s="8">
        <v>1</v>
      </c>
      <c r="G200" s="23">
        <f t="shared" si="13"/>
        <v>50</v>
      </c>
      <c r="H200" s="9">
        <v>165.6</v>
      </c>
      <c r="I200" s="9">
        <v>165.6</v>
      </c>
      <c r="J200" s="8" t="s">
        <v>66</v>
      </c>
      <c r="K200" s="10">
        <f t="shared" si="14"/>
        <v>115.6</v>
      </c>
      <c r="L200" s="11">
        <f t="shared" si="15"/>
        <v>115.6</v>
      </c>
      <c r="M200" s="19">
        <f t="shared" si="12"/>
        <v>69.806763285024147</v>
      </c>
    </row>
    <row r="201" spans="1:13" x14ac:dyDescent="0.3">
      <c r="A201" s="7" t="s">
        <v>59</v>
      </c>
      <c r="B201" s="8" t="s">
        <v>60</v>
      </c>
      <c r="C201" s="17">
        <v>50</v>
      </c>
      <c r="D201" s="8">
        <v>141610</v>
      </c>
      <c r="E201" s="8" t="s">
        <v>18</v>
      </c>
      <c r="F201" s="8">
        <v>1</v>
      </c>
      <c r="G201" s="23">
        <f t="shared" si="13"/>
        <v>50</v>
      </c>
      <c r="H201" s="9">
        <v>165.6</v>
      </c>
      <c r="I201" s="9">
        <v>165.6</v>
      </c>
      <c r="J201" s="8" t="s">
        <v>66</v>
      </c>
      <c r="K201" s="10">
        <f t="shared" si="14"/>
        <v>115.6</v>
      </c>
      <c r="L201" s="11">
        <f t="shared" si="15"/>
        <v>115.6</v>
      </c>
      <c r="M201" s="19">
        <f t="shared" si="12"/>
        <v>69.806763285024147</v>
      </c>
    </row>
    <row r="202" spans="1:13" x14ac:dyDescent="0.3">
      <c r="A202" s="7" t="s">
        <v>59</v>
      </c>
      <c r="B202" s="8" t="s">
        <v>60</v>
      </c>
      <c r="C202" s="17">
        <v>50</v>
      </c>
      <c r="D202" s="8">
        <v>141610</v>
      </c>
      <c r="E202" s="8" t="s">
        <v>18</v>
      </c>
      <c r="F202" s="8">
        <v>1</v>
      </c>
      <c r="G202" s="23">
        <f t="shared" si="13"/>
        <v>50</v>
      </c>
      <c r="H202" s="9">
        <v>165.6</v>
      </c>
      <c r="I202" s="9">
        <v>165.6</v>
      </c>
      <c r="J202" s="8" t="s">
        <v>66</v>
      </c>
      <c r="K202" s="10">
        <f t="shared" si="14"/>
        <v>115.6</v>
      </c>
      <c r="L202" s="11">
        <f t="shared" si="15"/>
        <v>115.6</v>
      </c>
      <c r="M202" s="19">
        <f t="shared" si="12"/>
        <v>69.806763285024147</v>
      </c>
    </row>
    <row r="203" spans="1:13" x14ac:dyDescent="0.3">
      <c r="A203" s="7" t="s">
        <v>62</v>
      </c>
      <c r="B203" s="8">
        <v>0</v>
      </c>
      <c r="C203" s="17">
        <v>1</v>
      </c>
      <c r="D203" s="8">
        <v>141610</v>
      </c>
      <c r="E203" s="8" t="s">
        <v>18</v>
      </c>
      <c r="F203" s="8">
        <v>1</v>
      </c>
      <c r="G203" s="23">
        <f t="shared" si="13"/>
        <v>1</v>
      </c>
      <c r="H203" s="9">
        <v>260.54000000000002</v>
      </c>
      <c r="I203" s="9">
        <v>260.54000000000002</v>
      </c>
      <c r="J203" s="8" t="s">
        <v>66</v>
      </c>
      <c r="K203" s="10">
        <f t="shared" si="14"/>
        <v>259.54000000000002</v>
      </c>
      <c r="L203" s="11">
        <f t="shared" si="15"/>
        <v>259.54000000000002</v>
      </c>
      <c r="M203" s="19">
        <f t="shared" si="12"/>
        <v>99.616181776310739</v>
      </c>
    </row>
    <row r="204" spans="1:13" x14ac:dyDescent="0.3">
      <c r="A204" s="7" t="s">
        <v>120</v>
      </c>
      <c r="B204" s="8" t="s">
        <v>60</v>
      </c>
      <c r="C204" s="17">
        <v>70</v>
      </c>
      <c r="D204" s="8">
        <v>141611</v>
      </c>
      <c r="E204" s="8" t="s">
        <v>14</v>
      </c>
      <c r="F204" s="8">
        <v>3</v>
      </c>
      <c r="G204" s="23">
        <f t="shared" si="13"/>
        <v>210</v>
      </c>
      <c r="H204" s="9">
        <v>267.75</v>
      </c>
      <c r="I204" s="9">
        <v>803.25</v>
      </c>
      <c r="J204" s="8" t="s">
        <v>15</v>
      </c>
      <c r="K204" s="10">
        <f t="shared" si="14"/>
        <v>197.75</v>
      </c>
      <c r="L204" s="11">
        <f t="shared" si="15"/>
        <v>593.25</v>
      </c>
      <c r="M204" s="19">
        <f t="shared" si="12"/>
        <v>73.856209150326805</v>
      </c>
    </row>
    <row r="205" spans="1:13" x14ac:dyDescent="0.3">
      <c r="A205" s="7" t="s">
        <v>67</v>
      </c>
      <c r="B205" s="8" t="s">
        <v>50</v>
      </c>
      <c r="C205" s="17">
        <v>93</v>
      </c>
      <c r="D205" s="8">
        <v>141612</v>
      </c>
      <c r="E205" s="8" t="s">
        <v>18</v>
      </c>
      <c r="F205" s="8">
        <v>1</v>
      </c>
      <c r="G205" s="23">
        <f t="shared" si="13"/>
        <v>93</v>
      </c>
      <c r="H205" s="9">
        <v>305.44</v>
      </c>
      <c r="I205" s="9">
        <v>305.44</v>
      </c>
      <c r="J205" s="8" t="s">
        <v>19</v>
      </c>
      <c r="K205" s="10">
        <f t="shared" si="14"/>
        <v>212.44</v>
      </c>
      <c r="L205" s="11">
        <f t="shared" si="15"/>
        <v>212.44</v>
      </c>
      <c r="M205" s="19">
        <f t="shared" si="12"/>
        <v>69.552121529596647</v>
      </c>
    </row>
    <row r="206" spans="1:13" x14ac:dyDescent="0.3">
      <c r="A206" s="7" t="s">
        <v>181</v>
      </c>
      <c r="B206" s="8" t="s">
        <v>50</v>
      </c>
      <c r="C206" s="17">
        <v>125</v>
      </c>
      <c r="D206" s="8">
        <v>141613</v>
      </c>
      <c r="E206" s="8" t="s">
        <v>18</v>
      </c>
      <c r="F206" s="8">
        <v>1</v>
      </c>
      <c r="G206" s="23">
        <f t="shared" si="13"/>
        <v>125</v>
      </c>
      <c r="H206" s="9">
        <v>414</v>
      </c>
      <c r="I206" s="9">
        <v>414</v>
      </c>
      <c r="J206" s="8" t="s">
        <v>19</v>
      </c>
      <c r="K206" s="10">
        <f t="shared" si="14"/>
        <v>289</v>
      </c>
      <c r="L206" s="11">
        <f t="shared" si="15"/>
        <v>289</v>
      </c>
      <c r="M206" s="19">
        <f t="shared" si="12"/>
        <v>69.806763285024147</v>
      </c>
    </row>
    <row r="207" spans="1:13" x14ac:dyDescent="0.3">
      <c r="A207" s="7" t="s">
        <v>182</v>
      </c>
      <c r="B207" s="8" t="s">
        <v>50</v>
      </c>
      <c r="C207" s="17">
        <v>116</v>
      </c>
      <c r="D207" s="8">
        <v>141614</v>
      </c>
      <c r="E207" s="8" t="s">
        <v>27</v>
      </c>
      <c r="F207" s="8">
        <v>1</v>
      </c>
      <c r="G207" s="23">
        <f t="shared" si="13"/>
        <v>116</v>
      </c>
      <c r="H207" s="9">
        <v>409.95</v>
      </c>
      <c r="I207" s="9">
        <v>409.95</v>
      </c>
      <c r="J207" s="8" t="s">
        <v>19</v>
      </c>
      <c r="K207" s="10">
        <f t="shared" si="14"/>
        <v>293.95</v>
      </c>
      <c r="L207" s="11">
        <f t="shared" si="15"/>
        <v>293.95</v>
      </c>
      <c r="M207" s="19">
        <f t="shared" ref="M207:M270" si="16">L207/I207*100</f>
        <v>71.703866325161599</v>
      </c>
    </row>
    <row r="208" spans="1:13" x14ac:dyDescent="0.3">
      <c r="A208" s="7" t="s">
        <v>183</v>
      </c>
      <c r="B208" s="8" t="s">
        <v>23</v>
      </c>
      <c r="C208" s="17">
        <v>76</v>
      </c>
      <c r="D208" s="8">
        <v>141615</v>
      </c>
      <c r="E208" s="8" t="s">
        <v>27</v>
      </c>
      <c r="F208" s="8">
        <v>1</v>
      </c>
      <c r="G208" s="23">
        <f t="shared" si="13"/>
        <v>76</v>
      </c>
      <c r="H208" s="9">
        <v>283.36</v>
      </c>
      <c r="I208" s="9">
        <v>283.36</v>
      </c>
      <c r="J208" s="8" t="s">
        <v>64</v>
      </c>
      <c r="K208" s="10">
        <f t="shared" si="14"/>
        <v>207.36</v>
      </c>
      <c r="L208" s="11">
        <f t="shared" si="15"/>
        <v>207.36</v>
      </c>
      <c r="M208" s="19">
        <f t="shared" si="16"/>
        <v>73.178994918125355</v>
      </c>
    </row>
    <row r="209" spans="1:13" x14ac:dyDescent="0.3">
      <c r="A209" s="7" t="s">
        <v>184</v>
      </c>
      <c r="B209" s="8" t="s">
        <v>94</v>
      </c>
      <c r="C209" s="17">
        <v>159</v>
      </c>
      <c r="D209" s="8">
        <v>141615</v>
      </c>
      <c r="E209" s="8" t="s">
        <v>27</v>
      </c>
      <c r="F209" s="8">
        <v>1</v>
      </c>
      <c r="G209" s="23">
        <f t="shared" si="13"/>
        <v>159</v>
      </c>
      <c r="H209" s="9">
        <v>349.6</v>
      </c>
      <c r="I209" s="9">
        <v>349.6</v>
      </c>
      <c r="J209" s="8" t="s">
        <v>33</v>
      </c>
      <c r="K209" s="10">
        <f t="shared" si="14"/>
        <v>190.60000000000002</v>
      </c>
      <c r="L209" s="11">
        <f t="shared" si="15"/>
        <v>190.60000000000002</v>
      </c>
      <c r="M209" s="19">
        <f t="shared" si="16"/>
        <v>54.519450800915337</v>
      </c>
    </row>
    <row r="210" spans="1:13" x14ac:dyDescent="0.3">
      <c r="A210" s="7" t="s">
        <v>185</v>
      </c>
      <c r="B210" s="8" t="s">
        <v>21</v>
      </c>
      <c r="C210" s="17">
        <v>189</v>
      </c>
      <c r="D210" s="8">
        <v>141616</v>
      </c>
      <c r="E210" s="8" t="s">
        <v>18</v>
      </c>
      <c r="F210" s="8">
        <v>1</v>
      </c>
      <c r="G210" s="23">
        <f t="shared" si="13"/>
        <v>189</v>
      </c>
      <c r="H210" s="9">
        <v>629.28</v>
      </c>
      <c r="I210" s="9">
        <v>629.28</v>
      </c>
      <c r="J210" s="8" t="s">
        <v>19</v>
      </c>
      <c r="K210" s="10">
        <f t="shared" si="14"/>
        <v>440.28</v>
      </c>
      <c r="L210" s="11">
        <f t="shared" si="15"/>
        <v>440.28</v>
      </c>
      <c r="M210" s="19">
        <f t="shared" si="16"/>
        <v>69.96567505720823</v>
      </c>
    </row>
    <row r="211" spans="1:13" x14ac:dyDescent="0.3">
      <c r="A211" s="7" t="s">
        <v>112</v>
      </c>
      <c r="B211" s="8" t="s">
        <v>60</v>
      </c>
      <c r="C211" s="17">
        <v>60</v>
      </c>
      <c r="D211" s="8">
        <v>141617</v>
      </c>
      <c r="E211" s="8" t="s">
        <v>14</v>
      </c>
      <c r="F211" s="8">
        <v>1</v>
      </c>
      <c r="G211" s="23">
        <f t="shared" si="13"/>
        <v>60</v>
      </c>
      <c r="H211" s="9">
        <v>233.75</v>
      </c>
      <c r="I211" s="9">
        <v>233.75</v>
      </c>
      <c r="J211" s="8" t="s">
        <v>15</v>
      </c>
      <c r="K211" s="10">
        <f t="shared" si="14"/>
        <v>173.75</v>
      </c>
      <c r="L211" s="11">
        <f t="shared" si="15"/>
        <v>173.75</v>
      </c>
      <c r="M211" s="19">
        <f t="shared" si="16"/>
        <v>74.331550802139034</v>
      </c>
    </row>
    <row r="212" spans="1:13" x14ac:dyDescent="0.3">
      <c r="A212" s="7" t="s">
        <v>186</v>
      </c>
      <c r="B212" s="8" t="s">
        <v>90</v>
      </c>
      <c r="C212" s="17">
        <v>1087</v>
      </c>
      <c r="D212" s="8">
        <v>141618</v>
      </c>
      <c r="E212" s="8" t="s">
        <v>27</v>
      </c>
      <c r="F212" s="8">
        <v>1</v>
      </c>
      <c r="G212" s="23">
        <f t="shared" si="13"/>
        <v>1087</v>
      </c>
      <c r="H212" s="9">
        <v>3367.2</v>
      </c>
      <c r="I212" s="9">
        <v>3367.2</v>
      </c>
      <c r="J212" s="8" t="s">
        <v>66</v>
      </c>
      <c r="K212" s="10">
        <f t="shared" si="14"/>
        <v>2280.1999999999998</v>
      </c>
      <c r="L212" s="11">
        <f t="shared" si="15"/>
        <v>2280.1999999999998</v>
      </c>
      <c r="M212" s="19">
        <f t="shared" si="16"/>
        <v>67.717985269660247</v>
      </c>
    </row>
    <row r="213" spans="1:13" x14ac:dyDescent="0.3">
      <c r="A213" s="7" t="s">
        <v>187</v>
      </c>
      <c r="B213" s="8" t="s">
        <v>21</v>
      </c>
      <c r="C213" s="17">
        <v>338</v>
      </c>
      <c r="D213" s="8">
        <v>141618</v>
      </c>
      <c r="E213" s="8" t="s">
        <v>27</v>
      </c>
      <c r="F213" s="8">
        <v>1</v>
      </c>
      <c r="G213" s="23">
        <f t="shared" si="13"/>
        <v>338</v>
      </c>
      <c r="H213" s="9">
        <v>1196</v>
      </c>
      <c r="I213" s="9">
        <v>1196</v>
      </c>
      <c r="J213" s="8" t="s">
        <v>66</v>
      </c>
      <c r="K213" s="10">
        <f t="shared" si="14"/>
        <v>858</v>
      </c>
      <c r="L213" s="11">
        <f t="shared" si="15"/>
        <v>858</v>
      </c>
      <c r="M213" s="19">
        <f t="shared" si="16"/>
        <v>71.739130434782609</v>
      </c>
    </row>
    <row r="214" spans="1:13" x14ac:dyDescent="0.3">
      <c r="A214" s="7" t="s">
        <v>188</v>
      </c>
      <c r="B214" s="8" t="s">
        <v>44</v>
      </c>
      <c r="C214" s="17">
        <v>49</v>
      </c>
      <c r="D214" s="8">
        <v>141618</v>
      </c>
      <c r="E214" s="8" t="s">
        <v>27</v>
      </c>
      <c r="F214" s="8">
        <v>8</v>
      </c>
      <c r="G214" s="23">
        <f t="shared" si="13"/>
        <v>392</v>
      </c>
      <c r="H214" s="9">
        <v>165.6</v>
      </c>
      <c r="I214" s="9">
        <v>1324.8</v>
      </c>
      <c r="J214" s="8" t="s">
        <v>66</v>
      </c>
      <c r="K214" s="10">
        <f t="shared" si="14"/>
        <v>116.6</v>
      </c>
      <c r="L214" s="11">
        <f t="shared" si="15"/>
        <v>932.8</v>
      </c>
      <c r="M214" s="19">
        <f t="shared" si="16"/>
        <v>70.410628019323667</v>
      </c>
    </row>
    <row r="215" spans="1:13" x14ac:dyDescent="0.3">
      <c r="A215" s="7" t="s">
        <v>180</v>
      </c>
      <c r="B215" s="8" t="s">
        <v>44</v>
      </c>
      <c r="C215" s="17">
        <v>32</v>
      </c>
      <c r="D215" s="8">
        <v>141619</v>
      </c>
      <c r="E215" s="8" t="s">
        <v>125</v>
      </c>
      <c r="F215" s="8">
        <v>1</v>
      </c>
      <c r="G215" s="23">
        <f t="shared" si="13"/>
        <v>32</v>
      </c>
      <c r="H215" s="9">
        <v>157.5</v>
      </c>
      <c r="I215" s="9">
        <v>157.5</v>
      </c>
      <c r="J215" s="8" t="s">
        <v>126</v>
      </c>
      <c r="K215" s="10">
        <f t="shared" si="14"/>
        <v>125.5</v>
      </c>
      <c r="L215" s="11">
        <f t="shared" si="15"/>
        <v>125.5</v>
      </c>
      <c r="M215" s="19">
        <f t="shared" si="16"/>
        <v>79.682539682539684</v>
      </c>
    </row>
    <row r="216" spans="1:13" x14ac:dyDescent="0.3">
      <c r="A216" s="7" t="s">
        <v>189</v>
      </c>
      <c r="B216" s="8" t="s">
        <v>60</v>
      </c>
      <c r="C216" s="17">
        <v>42</v>
      </c>
      <c r="D216" s="8">
        <v>141620</v>
      </c>
      <c r="E216" s="8" t="s">
        <v>14</v>
      </c>
      <c r="F216" s="8">
        <v>2</v>
      </c>
      <c r="G216" s="23">
        <f t="shared" si="13"/>
        <v>84</v>
      </c>
      <c r="H216" s="9">
        <v>100.46</v>
      </c>
      <c r="I216" s="9">
        <v>200.92</v>
      </c>
      <c r="J216" s="8" t="s">
        <v>15</v>
      </c>
      <c r="K216" s="10">
        <f t="shared" si="14"/>
        <v>58.459999999999994</v>
      </c>
      <c r="L216" s="11">
        <f t="shared" si="15"/>
        <v>116.91999999999999</v>
      </c>
      <c r="M216" s="19">
        <f t="shared" si="16"/>
        <v>58.192315349392786</v>
      </c>
    </row>
    <row r="217" spans="1:13" x14ac:dyDescent="0.3">
      <c r="A217" s="7" t="s">
        <v>190</v>
      </c>
      <c r="B217" s="8" t="s">
        <v>17</v>
      </c>
      <c r="C217" s="17">
        <v>101</v>
      </c>
      <c r="D217" s="8">
        <v>141621</v>
      </c>
      <c r="E217" s="8" t="s">
        <v>27</v>
      </c>
      <c r="F217" s="8">
        <v>1</v>
      </c>
      <c r="G217" s="23">
        <f t="shared" si="13"/>
        <v>101</v>
      </c>
      <c r="H217" s="9">
        <v>356.96</v>
      </c>
      <c r="I217" s="9">
        <v>356.96</v>
      </c>
      <c r="J217" s="8" t="s">
        <v>64</v>
      </c>
      <c r="K217" s="10">
        <f t="shared" si="14"/>
        <v>255.95999999999998</v>
      </c>
      <c r="L217" s="11">
        <f t="shared" si="15"/>
        <v>255.95999999999998</v>
      </c>
      <c r="M217" s="19">
        <f t="shared" si="16"/>
        <v>71.705513222770051</v>
      </c>
    </row>
    <row r="218" spans="1:13" x14ac:dyDescent="0.3">
      <c r="A218" s="7" t="s">
        <v>141</v>
      </c>
      <c r="B218" s="8" t="s">
        <v>50</v>
      </c>
      <c r="C218" s="17">
        <v>159</v>
      </c>
      <c r="D218" s="8">
        <v>141622</v>
      </c>
      <c r="E218" s="8" t="s">
        <v>18</v>
      </c>
      <c r="F218" s="8">
        <v>1</v>
      </c>
      <c r="G218" s="23">
        <f t="shared" si="13"/>
        <v>159</v>
      </c>
      <c r="H218" s="9">
        <v>526.24</v>
      </c>
      <c r="I218" s="9">
        <v>526.24</v>
      </c>
      <c r="J218" s="8" t="s">
        <v>19</v>
      </c>
      <c r="K218" s="10">
        <f t="shared" si="14"/>
        <v>367.24</v>
      </c>
      <c r="L218" s="11">
        <f t="shared" si="15"/>
        <v>367.24</v>
      </c>
      <c r="M218" s="19">
        <f t="shared" si="16"/>
        <v>69.785649133475232</v>
      </c>
    </row>
    <row r="219" spans="1:13" x14ac:dyDescent="0.3">
      <c r="A219" s="7" t="s">
        <v>191</v>
      </c>
      <c r="B219" s="8" t="s">
        <v>21</v>
      </c>
      <c r="C219" s="17">
        <v>298</v>
      </c>
      <c r="D219" s="8">
        <v>141623</v>
      </c>
      <c r="E219" s="8" t="s">
        <v>18</v>
      </c>
      <c r="F219" s="8">
        <v>1</v>
      </c>
      <c r="G219" s="23">
        <f t="shared" si="13"/>
        <v>298</v>
      </c>
      <c r="H219" s="9">
        <v>989.92</v>
      </c>
      <c r="I219" s="9">
        <v>989.92</v>
      </c>
      <c r="J219" s="8" t="s">
        <v>66</v>
      </c>
      <c r="K219" s="10">
        <f t="shared" si="14"/>
        <v>691.92</v>
      </c>
      <c r="L219" s="11">
        <f t="shared" si="15"/>
        <v>691.92</v>
      </c>
      <c r="M219" s="19">
        <f t="shared" si="16"/>
        <v>69.896557297559397</v>
      </c>
    </row>
    <row r="220" spans="1:13" x14ac:dyDescent="0.3">
      <c r="A220" s="7" t="s">
        <v>192</v>
      </c>
      <c r="B220" s="8" t="s">
        <v>26</v>
      </c>
      <c r="C220" s="17">
        <v>345</v>
      </c>
      <c r="D220" s="8">
        <v>141624</v>
      </c>
      <c r="E220" s="8" t="s">
        <v>27</v>
      </c>
      <c r="F220" s="8">
        <v>1</v>
      </c>
      <c r="G220" s="23">
        <f t="shared" si="13"/>
        <v>345</v>
      </c>
      <c r="H220" s="9">
        <v>938.4</v>
      </c>
      <c r="I220" s="9">
        <v>938.4</v>
      </c>
      <c r="J220" s="8" t="s">
        <v>66</v>
      </c>
      <c r="K220" s="10">
        <f t="shared" si="14"/>
        <v>593.4</v>
      </c>
      <c r="L220" s="11">
        <f t="shared" si="15"/>
        <v>593.4</v>
      </c>
      <c r="M220" s="19">
        <f t="shared" si="16"/>
        <v>63.235294117647058</v>
      </c>
    </row>
    <row r="221" spans="1:13" x14ac:dyDescent="0.3">
      <c r="A221" s="7" t="s">
        <v>193</v>
      </c>
      <c r="B221" s="8" t="s">
        <v>194</v>
      </c>
      <c r="C221" s="17">
        <v>329</v>
      </c>
      <c r="D221" s="8">
        <v>141624</v>
      </c>
      <c r="E221" s="8" t="s">
        <v>27</v>
      </c>
      <c r="F221" s="8">
        <v>1</v>
      </c>
      <c r="G221" s="23">
        <f t="shared" si="13"/>
        <v>329</v>
      </c>
      <c r="H221" s="9">
        <v>727.9</v>
      </c>
      <c r="I221" s="9">
        <v>727.9</v>
      </c>
      <c r="J221" s="8" t="s">
        <v>66</v>
      </c>
      <c r="K221" s="10">
        <f t="shared" si="14"/>
        <v>398.9</v>
      </c>
      <c r="L221" s="11">
        <f t="shared" si="15"/>
        <v>398.9</v>
      </c>
      <c r="M221" s="19">
        <f t="shared" si="16"/>
        <v>54.801483720291245</v>
      </c>
    </row>
    <row r="222" spans="1:13" x14ac:dyDescent="0.3">
      <c r="A222" s="7" t="s">
        <v>195</v>
      </c>
      <c r="B222" s="8" t="s">
        <v>26</v>
      </c>
      <c r="C222" s="17">
        <v>298</v>
      </c>
      <c r="D222" s="8">
        <v>141625</v>
      </c>
      <c r="E222" s="8" t="s">
        <v>27</v>
      </c>
      <c r="F222" s="8">
        <v>1</v>
      </c>
      <c r="G222" s="23">
        <f t="shared" si="13"/>
        <v>298</v>
      </c>
      <c r="H222" s="9">
        <v>877.31</v>
      </c>
      <c r="I222" s="9">
        <v>877.31</v>
      </c>
      <c r="J222" s="8" t="s">
        <v>66</v>
      </c>
      <c r="K222" s="10">
        <f t="shared" si="14"/>
        <v>579.30999999999995</v>
      </c>
      <c r="L222" s="11">
        <f t="shared" si="15"/>
        <v>579.30999999999995</v>
      </c>
      <c r="M222" s="19">
        <f t="shared" si="16"/>
        <v>66.032531260329876</v>
      </c>
    </row>
    <row r="223" spans="1:13" x14ac:dyDescent="0.3">
      <c r="A223" s="7" t="s">
        <v>59</v>
      </c>
      <c r="B223" s="8" t="s">
        <v>60</v>
      </c>
      <c r="C223" s="17">
        <v>50</v>
      </c>
      <c r="D223" s="8">
        <v>141626</v>
      </c>
      <c r="E223" s="8" t="s">
        <v>14</v>
      </c>
      <c r="F223" s="8">
        <v>3</v>
      </c>
      <c r="G223" s="23">
        <f t="shared" si="13"/>
        <v>150</v>
      </c>
      <c r="H223" s="9">
        <v>191.25</v>
      </c>
      <c r="I223" s="9">
        <v>573.75</v>
      </c>
      <c r="J223" s="8" t="s">
        <v>15</v>
      </c>
      <c r="K223" s="10">
        <f t="shared" si="14"/>
        <v>141.25</v>
      </c>
      <c r="L223" s="11">
        <f t="shared" si="15"/>
        <v>423.75</v>
      </c>
      <c r="M223" s="19">
        <f t="shared" si="16"/>
        <v>73.856209150326805</v>
      </c>
    </row>
    <row r="224" spans="1:13" x14ac:dyDescent="0.3">
      <c r="A224" s="7" t="s">
        <v>196</v>
      </c>
      <c r="B224" s="8" t="s">
        <v>94</v>
      </c>
      <c r="C224" s="17">
        <v>159.25</v>
      </c>
      <c r="D224" s="8">
        <v>141627</v>
      </c>
      <c r="E224" s="8" t="s">
        <v>27</v>
      </c>
      <c r="F224" s="8">
        <v>1</v>
      </c>
      <c r="G224" s="23">
        <f t="shared" si="13"/>
        <v>159.25</v>
      </c>
      <c r="H224" s="9">
        <v>293.66000000000003</v>
      </c>
      <c r="I224" s="9">
        <v>293.66000000000003</v>
      </c>
      <c r="J224" s="8" t="s">
        <v>33</v>
      </c>
      <c r="K224" s="10">
        <f t="shared" si="14"/>
        <v>134.41000000000003</v>
      </c>
      <c r="L224" s="11">
        <f t="shared" si="15"/>
        <v>134.41000000000003</v>
      </c>
      <c r="M224" s="19">
        <f t="shared" si="16"/>
        <v>45.77061908329361</v>
      </c>
    </row>
    <row r="225" spans="1:13" x14ac:dyDescent="0.3">
      <c r="A225" s="7" t="s">
        <v>137</v>
      </c>
      <c r="B225" s="8" t="s">
        <v>74</v>
      </c>
      <c r="C225" s="17">
        <v>323</v>
      </c>
      <c r="D225" s="8">
        <v>141628</v>
      </c>
      <c r="E225" s="8" t="s">
        <v>27</v>
      </c>
      <c r="F225" s="8">
        <v>1</v>
      </c>
      <c r="G225" s="23">
        <f t="shared" si="13"/>
        <v>323</v>
      </c>
      <c r="H225" s="9">
        <v>982.56</v>
      </c>
      <c r="I225" s="9">
        <v>982.56</v>
      </c>
      <c r="J225" s="8" t="s">
        <v>66</v>
      </c>
      <c r="K225" s="10">
        <f t="shared" si="14"/>
        <v>659.56</v>
      </c>
      <c r="L225" s="11">
        <f t="shared" si="15"/>
        <v>659.56</v>
      </c>
      <c r="M225" s="19">
        <f t="shared" si="16"/>
        <v>67.126689464256643</v>
      </c>
    </row>
    <row r="226" spans="1:13" x14ac:dyDescent="0.3">
      <c r="A226" s="7" t="s">
        <v>75</v>
      </c>
      <c r="B226" s="8">
        <v>0</v>
      </c>
      <c r="C226" s="17">
        <v>50</v>
      </c>
      <c r="D226" s="8">
        <v>141628</v>
      </c>
      <c r="E226" s="8" t="s">
        <v>27</v>
      </c>
      <c r="F226" s="8">
        <v>1</v>
      </c>
      <c r="G226" s="23">
        <f t="shared" si="13"/>
        <v>50</v>
      </c>
      <c r="H226" s="9">
        <v>120</v>
      </c>
      <c r="I226" s="9">
        <v>120</v>
      </c>
      <c r="J226" s="8" t="s">
        <v>66</v>
      </c>
      <c r="K226" s="10">
        <f t="shared" si="14"/>
        <v>70</v>
      </c>
      <c r="L226" s="11">
        <f t="shared" si="15"/>
        <v>70</v>
      </c>
      <c r="M226" s="19">
        <f t="shared" si="16"/>
        <v>58.333333333333336</v>
      </c>
    </row>
    <row r="227" spans="1:13" x14ac:dyDescent="0.3">
      <c r="A227" s="7" t="s">
        <v>197</v>
      </c>
      <c r="B227" s="8" t="s">
        <v>90</v>
      </c>
      <c r="C227" s="17">
        <v>591</v>
      </c>
      <c r="D227" s="8">
        <v>141629</v>
      </c>
      <c r="E227" s="8" t="s">
        <v>18</v>
      </c>
      <c r="F227" s="8">
        <v>1</v>
      </c>
      <c r="G227" s="23">
        <f t="shared" si="13"/>
        <v>591</v>
      </c>
      <c r="H227" s="9">
        <v>1740.64</v>
      </c>
      <c r="I227" s="9">
        <v>1740.64</v>
      </c>
      <c r="J227" s="8" t="s">
        <v>66</v>
      </c>
      <c r="K227" s="10">
        <f t="shared" si="14"/>
        <v>1149.6400000000001</v>
      </c>
      <c r="L227" s="11">
        <f t="shared" si="15"/>
        <v>1149.6400000000001</v>
      </c>
      <c r="M227" s="19">
        <f t="shared" si="16"/>
        <v>66.046971228973248</v>
      </c>
    </row>
    <row r="228" spans="1:13" x14ac:dyDescent="0.3">
      <c r="A228" s="7" t="s">
        <v>197</v>
      </c>
      <c r="B228" s="8" t="s">
        <v>90</v>
      </c>
      <c r="C228" s="17">
        <v>591</v>
      </c>
      <c r="D228" s="8">
        <v>141629</v>
      </c>
      <c r="E228" s="8" t="s">
        <v>18</v>
      </c>
      <c r="F228" s="8">
        <v>1</v>
      </c>
      <c r="G228" s="23">
        <f t="shared" si="13"/>
        <v>591</v>
      </c>
      <c r="H228" s="9">
        <v>1740.64</v>
      </c>
      <c r="I228" s="9">
        <v>1740.64</v>
      </c>
      <c r="J228" s="8" t="s">
        <v>66</v>
      </c>
      <c r="K228" s="10">
        <f t="shared" si="14"/>
        <v>1149.6400000000001</v>
      </c>
      <c r="L228" s="11">
        <f t="shared" si="15"/>
        <v>1149.6400000000001</v>
      </c>
      <c r="M228" s="19">
        <f t="shared" si="16"/>
        <v>66.046971228973248</v>
      </c>
    </row>
    <row r="229" spans="1:13" x14ac:dyDescent="0.3">
      <c r="A229" s="7" t="s">
        <v>198</v>
      </c>
      <c r="B229" s="8" t="s">
        <v>90</v>
      </c>
      <c r="C229" s="17">
        <v>341</v>
      </c>
      <c r="D229" s="8">
        <v>141629</v>
      </c>
      <c r="E229" s="8" t="s">
        <v>18</v>
      </c>
      <c r="F229" s="8">
        <v>1</v>
      </c>
      <c r="G229" s="23">
        <f t="shared" si="13"/>
        <v>341</v>
      </c>
      <c r="H229" s="9">
        <v>1004.64</v>
      </c>
      <c r="I229" s="9">
        <v>1004.64</v>
      </c>
      <c r="J229" s="8" t="s">
        <v>66</v>
      </c>
      <c r="K229" s="10">
        <f t="shared" si="14"/>
        <v>663.64</v>
      </c>
      <c r="L229" s="11">
        <f t="shared" si="15"/>
        <v>663.64</v>
      </c>
      <c r="M229" s="19">
        <f t="shared" si="16"/>
        <v>66.057493231406269</v>
      </c>
    </row>
    <row r="230" spans="1:13" x14ac:dyDescent="0.3">
      <c r="A230" s="7" t="s">
        <v>186</v>
      </c>
      <c r="B230" s="8" t="s">
        <v>90</v>
      </c>
      <c r="C230" s="17">
        <v>1087</v>
      </c>
      <c r="D230" s="8">
        <v>141630</v>
      </c>
      <c r="E230" s="8" t="s">
        <v>27</v>
      </c>
      <c r="F230" s="8">
        <v>1</v>
      </c>
      <c r="G230" s="23">
        <f t="shared" si="13"/>
        <v>1087</v>
      </c>
      <c r="H230" s="9">
        <v>3367.2</v>
      </c>
      <c r="I230" s="9">
        <v>3367.2</v>
      </c>
      <c r="J230" s="8" t="s">
        <v>66</v>
      </c>
      <c r="K230" s="10">
        <f t="shared" si="14"/>
        <v>2280.1999999999998</v>
      </c>
      <c r="L230" s="11">
        <f t="shared" si="15"/>
        <v>2280.1999999999998</v>
      </c>
      <c r="M230" s="19">
        <f t="shared" si="16"/>
        <v>67.717985269660247</v>
      </c>
    </row>
    <row r="231" spans="1:13" x14ac:dyDescent="0.3">
      <c r="A231" s="7" t="s">
        <v>199</v>
      </c>
      <c r="B231" s="8" t="s">
        <v>26</v>
      </c>
      <c r="C231" s="17">
        <v>161</v>
      </c>
      <c r="D231" s="8">
        <v>141630</v>
      </c>
      <c r="E231" s="8" t="s">
        <v>27</v>
      </c>
      <c r="F231" s="8">
        <v>2</v>
      </c>
      <c r="G231" s="23">
        <f t="shared" si="13"/>
        <v>322</v>
      </c>
      <c r="H231" s="9">
        <v>533.6</v>
      </c>
      <c r="I231" s="9">
        <v>1067.2</v>
      </c>
      <c r="J231" s="8" t="s">
        <v>66</v>
      </c>
      <c r="K231" s="10">
        <f t="shared" si="14"/>
        <v>372.6</v>
      </c>
      <c r="L231" s="11">
        <f t="shared" si="15"/>
        <v>745.2</v>
      </c>
      <c r="M231" s="19">
        <f t="shared" si="16"/>
        <v>69.827586206896555</v>
      </c>
    </row>
    <row r="232" spans="1:13" x14ac:dyDescent="0.3">
      <c r="A232" s="7" t="s">
        <v>200</v>
      </c>
      <c r="B232" s="8" t="s">
        <v>194</v>
      </c>
      <c r="C232" s="17">
        <v>385</v>
      </c>
      <c r="D232" s="8">
        <v>141630</v>
      </c>
      <c r="E232" s="8" t="s">
        <v>27</v>
      </c>
      <c r="F232" s="8">
        <v>1</v>
      </c>
      <c r="G232" s="23">
        <f t="shared" si="13"/>
        <v>385</v>
      </c>
      <c r="H232" s="9">
        <v>853.24</v>
      </c>
      <c r="I232" s="9">
        <v>853.24</v>
      </c>
      <c r="J232" s="8" t="s">
        <v>66</v>
      </c>
      <c r="K232" s="10">
        <f t="shared" si="14"/>
        <v>468.24</v>
      </c>
      <c r="L232" s="11">
        <f t="shared" si="15"/>
        <v>468.24</v>
      </c>
      <c r="M232" s="19">
        <f t="shared" si="16"/>
        <v>54.877877267826172</v>
      </c>
    </row>
    <row r="233" spans="1:13" x14ac:dyDescent="0.3">
      <c r="A233" s="7" t="s">
        <v>201</v>
      </c>
      <c r="B233" s="8" t="s">
        <v>194</v>
      </c>
      <c r="C233" s="17">
        <v>1915</v>
      </c>
      <c r="D233" s="8">
        <v>141630</v>
      </c>
      <c r="E233" s="8" t="s">
        <v>27</v>
      </c>
      <c r="F233" s="8">
        <v>1</v>
      </c>
      <c r="G233" s="23">
        <f t="shared" si="13"/>
        <v>1915</v>
      </c>
      <c r="H233" s="9">
        <v>4231.26</v>
      </c>
      <c r="I233" s="9">
        <v>4231.26</v>
      </c>
      <c r="J233" s="8" t="s">
        <v>66</v>
      </c>
      <c r="K233" s="10">
        <f t="shared" si="14"/>
        <v>2316.2600000000002</v>
      </c>
      <c r="L233" s="11">
        <f t="shared" si="15"/>
        <v>2316.2600000000002</v>
      </c>
      <c r="M233" s="19">
        <f t="shared" si="16"/>
        <v>54.741613609184967</v>
      </c>
    </row>
    <row r="234" spans="1:13" x14ac:dyDescent="0.3">
      <c r="A234" s="7" t="s">
        <v>202</v>
      </c>
      <c r="B234" s="8" t="s">
        <v>21</v>
      </c>
      <c r="C234" s="17">
        <v>274</v>
      </c>
      <c r="D234" s="8">
        <v>141631</v>
      </c>
      <c r="E234" s="8" t="s">
        <v>27</v>
      </c>
      <c r="F234" s="8">
        <v>1</v>
      </c>
      <c r="G234" s="23">
        <f t="shared" si="13"/>
        <v>274</v>
      </c>
      <c r="H234" s="9">
        <v>982.56</v>
      </c>
      <c r="I234" s="9">
        <v>982.56</v>
      </c>
      <c r="J234" s="8" t="s">
        <v>66</v>
      </c>
      <c r="K234" s="10">
        <f t="shared" si="14"/>
        <v>708.56</v>
      </c>
      <c r="L234" s="11">
        <f t="shared" si="15"/>
        <v>708.56</v>
      </c>
      <c r="M234" s="19">
        <f t="shared" si="16"/>
        <v>72.113662269988595</v>
      </c>
    </row>
    <row r="235" spans="1:13" x14ac:dyDescent="0.3">
      <c r="A235" s="7" t="s">
        <v>123</v>
      </c>
      <c r="B235" s="8" t="s">
        <v>26</v>
      </c>
      <c r="C235" s="17">
        <v>72.150000000000006</v>
      </c>
      <c r="D235" s="8">
        <v>141632</v>
      </c>
      <c r="E235" s="8" t="s">
        <v>18</v>
      </c>
      <c r="F235" s="8">
        <v>2</v>
      </c>
      <c r="G235" s="23">
        <f t="shared" si="13"/>
        <v>144.30000000000001</v>
      </c>
      <c r="H235" s="9">
        <v>239.2</v>
      </c>
      <c r="I235" s="9">
        <v>478.4</v>
      </c>
      <c r="J235" s="8" t="s">
        <v>19</v>
      </c>
      <c r="K235" s="10">
        <f t="shared" si="14"/>
        <v>167.04999999999998</v>
      </c>
      <c r="L235" s="11">
        <f t="shared" si="15"/>
        <v>334.09999999999997</v>
      </c>
      <c r="M235" s="19">
        <f t="shared" si="16"/>
        <v>69.836956521739125</v>
      </c>
    </row>
    <row r="236" spans="1:13" x14ac:dyDescent="0.3">
      <c r="A236" s="7" t="s">
        <v>203</v>
      </c>
      <c r="B236" s="8" t="s">
        <v>44</v>
      </c>
      <c r="C236" s="17">
        <v>21.5</v>
      </c>
      <c r="D236" s="8">
        <v>141633</v>
      </c>
      <c r="E236" s="8" t="s">
        <v>27</v>
      </c>
      <c r="F236" s="8">
        <v>8</v>
      </c>
      <c r="G236" s="23">
        <f t="shared" si="13"/>
        <v>172</v>
      </c>
      <c r="H236" s="9">
        <v>93.5</v>
      </c>
      <c r="I236" s="9">
        <v>748</v>
      </c>
      <c r="J236" s="8" t="s">
        <v>15</v>
      </c>
      <c r="K236" s="10">
        <f t="shared" si="14"/>
        <v>72</v>
      </c>
      <c r="L236" s="11">
        <f t="shared" si="15"/>
        <v>576</v>
      </c>
      <c r="M236" s="19">
        <f t="shared" si="16"/>
        <v>77.005347593582883</v>
      </c>
    </row>
    <row r="237" spans="1:13" x14ac:dyDescent="0.3">
      <c r="A237" s="7" t="s">
        <v>204</v>
      </c>
      <c r="B237" s="8" t="s">
        <v>41</v>
      </c>
      <c r="C237" s="17">
        <v>259</v>
      </c>
      <c r="D237" s="8">
        <v>141634</v>
      </c>
      <c r="E237" s="8" t="s">
        <v>27</v>
      </c>
      <c r="F237" s="8">
        <v>1</v>
      </c>
      <c r="G237" s="23">
        <f t="shared" si="13"/>
        <v>259</v>
      </c>
      <c r="H237" s="9">
        <v>864.8</v>
      </c>
      <c r="I237" s="9">
        <v>864.8</v>
      </c>
      <c r="J237" s="8" t="s">
        <v>66</v>
      </c>
      <c r="K237" s="10">
        <f t="shared" si="14"/>
        <v>605.79999999999995</v>
      </c>
      <c r="L237" s="11">
        <f t="shared" si="15"/>
        <v>605.79999999999995</v>
      </c>
      <c r="M237" s="19">
        <f t="shared" si="16"/>
        <v>70.05087881591119</v>
      </c>
    </row>
    <row r="238" spans="1:13" x14ac:dyDescent="0.3">
      <c r="A238" s="7" t="s">
        <v>75</v>
      </c>
      <c r="B238" s="8">
        <v>0</v>
      </c>
      <c r="C238" s="17">
        <v>50</v>
      </c>
      <c r="D238" s="8">
        <v>141634</v>
      </c>
      <c r="E238" s="8" t="s">
        <v>27</v>
      </c>
      <c r="F238" s="8">
        <v>1</v>
      </c>
      <c r="G238" s="23">
        <f t="shared" si="13"/>
        <v>50</v>
      </c>
      <c r="H238" s="9">
        <v>120</v>
      </c>
      <c r="I238" s="9">
        <v>120</v>
      </c>
      <c r="J238" s="8" t="s">
        <v>66</v>
      </c>
      <c r="K238" s="10">
        <f t="shared" si="14"/>
        <v>70</v>
      </c>
      <c r="L238" s="11">
        <f t="shared" si="15"/>
        <v>70</v>
      </c>
      <c r="M238" s="19">
        <f t="shared" si="16"/>
        <v>58.333333333333336</v>
      </c>
    </row>
    <row r="239" spans="1:13" x14ac:dyDescent="0.3">
      <c r="A239" s="7" t="s">
        <v>204</v>
      </c>
      <c r="B239" s="8" t="s">
        <v>41</v>
      </c>
      <c r="C239" s="17">
        <v>259</v>
      </c>
      <c r="D239" s="8">
        <v>141635</v>
      </c>
      <c r="E239" s="8" t="s">
        <v>14</v>
      </c>
      <c r="F239" s="8">
        <v>1</v>
      </c>
      <c r="G239" s="23">
        <f t="shared" si="13"/>
        <v>259</v>
      </c>
      <c r="H239" s="9">
        <v>594.15</v>
      </c>
      <c r="I239" s="9">
        <v>594.15</v>
      </c>
      <c r="J239" s="8" t="s">
        <v>15</v>
      </c>
      <c r="K239" s="10">
        <f t="shared" si="14"/>
        <v>335.15</v>
      </c>
      <c r="L239" s="11">
        <f t="shared" si="15"/>
        <v>335.15</v>
      </c>
      <c r="M239" s="19">
        <f t="shared" si="16"/>
        <v>56.408314398720862</v>
      </c>
    </row>
    <row r="240" spans="1:13" x14ac:dyDescent="0.3">
      <c r="A240" s="7" t="s">
        <v>205</v>
      </c>
      <c r="B240" s="8" t="s">
        <v>44</v>
      </c>
      <c r="C240" s="17">
        <v>19.25</v>
      </c>
      <c r="D240" s="8">
        <v>141636</v>
      </c>
      <c r="E240" s="8" t="s">
        <v>38</v>
      </c>
      <c r="F240" s="8">
        <v>3</v>
      </c>
      <c r="G240" s="23">
        <f t="shared" si="13"/>
        <v>57.75</v>
      </c>
      <c r="H240" s="9">
        <v>106</v>
      </c>
      <c r="I240" s="9">
        <v>318</v>
      </c>
      <c r="J240" s="8" t="s">
        <v>15</v>
      </c>
      <c r="K240" s="10">
        <f t="shared" si="14"/>
        <v>86.75</v>
      </c>
      <c r="L240" s="11">
        <f t="shared" si="15"/>
        <v>260.25</v>
      </c>
      <c r="M240" s="19">
        <f t="shared" si="16"/>
        <v>81.839622641509436</v>
      </c>
    </row>
    <row r="241" spans="1:13" x14ac:dyDescent="0.3">
      <c r="A241" s="7" t="s">
        <v>204</v>
      </c>
      <c r="B241" s="8" t="s">
        <v>41</v>
      </c>
      <c r="C241" s="17">
        <v>259</v>
      </c>
      <c r="D241" s="8">
        <v>141637</v>
      </c>
      <c r="E241" s="8" t="s">
        <v>14</v>
      </c>
      <c r="F241" s="8">
        <v>1</v>
      </c>
      <c r="G241" s="23">
        <f t="shared" si="13"/>
        <v>259</v>
      </c>
      <c r="H241" s="9">
        <v>998.75</v>
      </c>
      <c r="I241" s="9">
        <v>998.75</v>
      </c>
      <c r="J241" s="8" t="s">
        <v>15</v>
      </c>
      <c r="K241" s="10">
        <f t="shared" si="14"/>
        <v>739.75</v>
      </c>
      <c r="L241" s="11">
        <f t="shared" si="15"/>
        <v>739.75</v>
      </c>
      <c r="M241" s="19">
        <f t="shared" si="16"/>
        <v>74.067584480600743</v>
      </c>
    </row>
    <row r="242" spans="1:13" x14ac:dyDescent="0.3">
      <c r="A242" s="7" t="s">
        <v>121</v>
      </c>
      <c r="B242" s="8" t="s">
        <v>41</v>
      </c>
      <c r="C242" s="17">
        <v>208</v>
      </c>
      <c r="D242" s="8">
        <v>141637</v>
      </c>
      <c r="E242" s="8" t="s">
        <v>14</v>
      </c>
      <c r="F242" s="8">
        <v>1</v>
      </c>
      <c r="G242" s="23">
        <f t="shared" si="13"/>
        <v>208</v>
      </c>
      <c r="H242" s="9">
        <v>794.75</v>
      </c>
      <c r="I242" s="9">
        <v>794.75</v>
      </c>
      <c r="J242" s="8" t="s">
        <v>15</v>
      </c>
      <c r="K242" s="10">
        <f t="shared" si="14"/>
        <v>586.75</v>
      </c>
      <c r="L242" s="11">
        <f t="shared" si="15"/>
        <v>586.75</v>
      </c>
      <c r="M242" s="19">
        <f t="shared" si="16"/>
        <v>73.828247876690781</v>
      </c>
    </row>
    <row r="243" spans="1:13" x14ac:dyDescent="0.3">
      <c r="A243" s="7" t="s">
        <v>206</v>
      </c>
      <c r="B243" s="8" t="s">
        <v>60</v>
      </c>
      <c r="C243" s="17">
        <v>49</v>
      </c>
      <c r="D243" s="8">
        <v>141638</v>
      </c>
      <c r="E243" s="8" t="s">
        <v>125</v>
      </c>
      <c r="F243" s="8">
        <v>1</v>
      </c>
      <c r="G243" s="23">
        <f t="shared" si="13"/>
        <v>49</v>
      </c>
      <c r="H243" s="9">
        <v>202.5</v>
      </c>
      <c r="I243" s="9">
        <v>202.5</v>
      </c>
      <c r="J243" s="8" t="s">
        <v>207</v>
      </c>
      <c r="K243" s="10">
        <f t="shared" si="14"/>
        <v>153.5</v>
      </c>
      <c r="L243" s="11">
        <f t="shared" si="15"/>
        <v>153.5</v>
      </c>
      <c r="M243" s="19">
        <f t="shared" si="16"/>
        <v>75.802469135802468</v>
      </c>
    </row>
    <row r="244" spans="1:13" x14ac:dyDescent="0.3">
      <c r="A244" s="7" t="s">
        <v>67</v>
      </c>
      <c r="B244" s="8" t="s">
        <v>50</v>
      </c>
      <c r="C244" s="17">
        <v>93</v>
      </c>
      <c r="D244" s="8">
        <v>141639</v>
      </c>
      <c r="E244" s="8" t="s">
        <v>18</v>
      </c>
      <c r="F244" s="8">
        <v>1</v>
      </c>
      <c r="G244" s="23">
        <f t="shared" si="13"/>
        <v>93</v>
      </c>
      <c r="H244" s="9">
        <v>291</v>
      </c>
      <c r="I244" s="9">
        <v>291</v>
      </c>
      <c r="J244" s="8" t="s">
        <v>33</v>
      </c>
      <c r="K244" s="10">
        <f t="shared" si="14"/>
        <v>198</v>
      </c>
      <c r="L244" s="11">
        <f t="shared" si="15"/>
        <v>198</v>
      </c>
      <c r="M244" s="19">
        <f t="shared" si="16"/>
        <v>68.041237113402062</v>
      </c>
    </row>
    <row r="245" spans="1:13" x14ac:dyDescent="0.3">
      <c r="A245" s="7" t="s">
        <v>208</v>
      </c>
      <c r="B245" s="8" t="s">
        <v>13</v>
      </c>
      <c r="C245" s="17">
        <v>873</v>
      </c>
      <c r="D245" s="8">
        <v>141640</v>
      </c>
      <c r="E245" s="8" t="s">
        <v>14</v>
      </c>
      <c r="F245" s="8">
        <v>1</v>
      </c>
      <c r="G245" s="23">
        <f t="shared" si="13"/>
        <v>873</v>
      </c>
      <c r="H245" s="9">
        <v>3568.5</v>
      </c>
      <c r="I245" s="9">
        <v>3568.5</v>
      </c>
      <c r="J245" s="8" t="s">
        <v>39</v>
      </c>
      <c r="K245" s="10">
        <f t="shared" si="14"/>
        <v>2695.5</v>
      </c>
      <c r="L245" s="11">
        <f t="shared" si="15"/>
        <v>2695.5</v>
      </c>
      <c r="M245" s="19">
        <f t="shared" si="16"/>
        <v>75.535939470365705</v>
      </c>
    </row>
    <row r="246" spans="1:13" x14ac:dyDescent="0.3">
      <c r="A246" s="7" t="s">
        <v>208</v>
      </c>
      <c r="B246" s="8" t="s">
        <v>13</v>
      </c>
      <c r="C246" s="17">
        <v>873</v>
      </c>
      <c r="D246" s="8">
        <v>141640</v>
      </c>
      <c r="E246" s="8" t="s">
        <v>14</v>
      </c>
      <c r="F246" s="8">
        <v>1</v>
      </c>
      <c r="G246" s="23">
        <f t="shared" si="13"/>
        <v>873</v>
      </c>
      <c r="H246" s="9">
        <v>1588.5</v>
      </c>
      <c r="I246" s="9">
        <v>1588.5</v>
      </c>
      <c r="J246" s="8" t="s">
        <v>39</v>
      </c>
      <c r="K246" s="10">
        <f t="shared" si="14"/>
        <v>715.5</v>
      </c>
      <c r="L246" s="11">
        <f t="shared" si="15"/>
        <v>715.5</v>
      </c>
      <c r="M246" s="19">
        <f t="shared" si="16"/>
        <v>45.042492917847028</v>
      </c>
    </row>
    <row r="247" spans="1:13" x14ac:dyDescent="0.3">
      <c r="A247" s="7" t="s">
        <v>45</v>
      </c>
      <c r="B247" s="8" t="s">
        <v>13</v>
      </c>
      <c r="C247" s="17">
        <v>144</v>
      </c>
      <c r="D247" s="8">
        <v>141641</v>
      </c>
      <c r="E247" s="8" t="s">
        <v>14</v>
      </c>
      <c r="F247" s="8">
        <v>1</v>
      </c>
      <c r="G247" s="23">
        <f t="shared" si="13"/>
        <v>144</v>
      </c>
      <c r="H247" s="9">
        <v>641.75</v>
      </c>
      <c r="I247" s="9">
        <v>641.75</v>
      </c>
      <c r="J247" s="8" t="s">
        <v>39</v>
      </c>
      <c r="K247" s="10">
        <f t="shared" si="14"/>
        <v>497.75</v>
      </c>
      <c r="L247" s="11">
        <f t="shared" si="15"/>
        <v>497.75</v>
      </c>
      <c r="M247" s="19">
        <f t="shared" si="16"/>
        <v>77.561355668095061</v>
      </c>
    </row>
    <row r="248" spans="1:13" x14ac:dyDescent="0.3">
      <c r="A248" s="7" t="s">
        <v>209</v>
      </c>
      <c r="B248" s="8" t="s">
        <v>156</v>
      </c>
      <c r="C248" s="17">
        <v>218</v>
      </c>
      <c r="D248" s="8">
        <v>141642</v>
      </c>
      <c r="E248" s="8" t="s">
        <v>18</v>
      </c>
      <c r="F248" s="8">
        <v>1</v>
      </c>
      <c r="G248" s="23">
        <f t="shared" si="13"/>
        <v>218</v>
      </c>
      <c r="H248" s="9">
        <v>724.96</v>
      </c>
      <c r="I248" s="9">
        <v>724.96</v>
      </c>
      <c r="J248" s="8" t="s">
        <v>66</v>
      </c>
      <c r="K248" s="10">
        <f t="shared" si="14"/>
        <v>506.96000000000004</v>
      </c>
      <c r="L248" s="11">
        <f t="shared" si="15"/>
        <v>506.96000000000004</v>
      </c>
      <c r="M248" s="19">
        <f t="shared" si="16"/>
        <v>69.929375413815933</v>
      </c>
    </row>
    <row r="249" spans="1:13" x14ac:dyDescent="0.3">
      <c r="A249" s="7" t="s">
        <v>210</v>
      </c>
      <c r="B249" s="8">
        <v>0</v>
      </c>
      <c r="C249" s="17">
        <v>0</v>
      </c>
      <c r="D249" s="8">
        <v>141643</v>
      </c>
      <c r="E249" s="8" t="s">
        <v>14</v>
      </c>
      <c r="F249" s="8">
        <v>1</v>
      </c>
      <c r="G249" s="23">
        <f t="shared" si="13"/>
        <v>0</v>
      </c>
      <c r="H249" s="9">
        <v>2545.75</v>
      </c>
      <c r="I249" s="9">
        <v>2545.75</v>
      </c>
      <c r="J249" s="8" t="s">
        <v>39</v>
      </c>
      <c r="K249" s="10">
        <f t="shared" si="14"/>
        <v>2545.75</v>
      </c>
      <c r="L249" s="11">
        <f t="shared" si="15"/>
        <v>2545.75</v>
      </c>
      <c r="M249" s="19">
        <f t="shared" si="16"/>
        <v>100</v>
      </c>
    </row>
    <row r="250" spans="1:13" x14ac:dyDescent="0.3">
      <c r="A250" s="7" t="s">
        <v>211</v>
      </c>
      <c r="B250" s="8" t="s">
        <v>90</v>
      </c>
      <c r="C250" s="17">
        <v>299</v>
      </c>
      <c r="D250" s="8">
        <v>141644</v>
      </c>
      <c r="E250" s="8" t="s">
        <v>27</v>
      </c>
      <c r="F250" s="8">
        <v>1</v>
      </c>
      <c r="G250" s="23">
        <f t="shared" si="13"/>
        <v>299</v>
      </c>
      <c r="H250" s="9">
        <v>1181.28</v>
      </c>
      <c r="I250" s="9">
        <v>1181.28</v>
      </c>
      <c r="J250" s="8" t="s">
        <v>66</v>
      </c>
      <c r="K250" s="10">
        <f t="shared" si="14"/>
        <v>882.28</v>
      </c>
      <c r="L250" s="11">
        <f t="shared" si="15"/>
        <v>882.28</v>
      </c>
      <c r="M250" s="19">
        <f t="shared" si="16"/>
        <v>74.688473520249218</v>
      </c>
    </row>
    <row r="251" spans="1:13" x14ac:dyDescent="0.3">
      <c r="A251" s="7" t="s">
        <v>75</v>
      </c>
      <c r="B251" s="8">
        <v>0</v>
      </c>
      <c r="C251" s="17">
        <v>50</v>
      </c>
      <c r="D251" s="8">
        <v>141644</v>
      </c>
      <c r="E251" s="8" t="s">
        <v>27</v>
      </c>
      <c r="F251" s="8">
        <v>1</v>
      </c>
      <c r="G251" s="23">
        <f t="shared" si="13"/>
        <v>50</v>
      </c>
      <c r="H251" s="9">
        <v>120</v>
      </c>
      <c r="I251" s="9">
        <v>120</v>
      </c>
      <c r="J251" s="8" t="s">
        <v>66</v>
      </c>
      <c r="K251" s="10">
        <f t="shared" si="14"/>
        <v>70</v>
      </c>
      <c r="L251" s="11">
        <f t="shared" si="15"/>
        <v>70</v>
      </c>
      <c r="M251" s="19">
        <f t="shared" si="16"/>
        <v>58.333333333333336</v>
      </c>
    </row>
    <row r="252" spans="1:13" x14ac:dyDescent="0.3">
      <c r="A252" s="7" t="s">
        <v>212</v>
      </c>
      <c r="B252" s="8" t="s">
        <v>194</v>
      </c>
      <c r="C252" s="17">
        <v>289</v>
      </c>
      <c r="D252" s="8">
        <v>141644</v>
      </c>
      <c r="E252" s="8" t="s">
        <v>27</v>
      </c>
      <c r="F252" s="8">
        <v>1</v>
      </c>
      <c r="G252" s="23">
        <f t="shared" si="13"/>
        <v>289</v>
      </c>
      <c r="H252" s="9">
        <v>639.58000000000004</v>
      </c>
      <c r="I252" s="9">
        <v>639.58000000000004</v>
      </c>
      <c r="J252" s="8" t="s">
        <v>66</v>
      </c>
      <c r="K252" s="10">
        <f t="shared" si="14"/>
        <v>350.58000000000004</v>
      </c>
      <c r="L252" s="11">
        <f t="shared" si="15"/>
        <v>350.58000000000004</v>
      </c>
      <c r="M252" s="19">
        <f t="shared" si="16"/>
        <v>54.814096750992846</v>
      </c>
    </row>
    <row r="253" spans="1:13" x14ac:dyDescent="0.3">
      <c r="A253" s="7" t="s">
        <v>62</v>
      </c>
      <c r="B253" s="8">
        <v>0</v>
      </c>
      <c r="C253" s="17">
        <v>1</v>
      </c>
      <c r="D253" s="8">
        <v>141644</v>
      </c>
      <c r="E253" s="8" t="s">
        <v>27</v>
      </c>
      <c r="F253" s="8">
        <v>1</v>
      </c>
      <c r="G253" s="23">
        <f t="shared" si="13"/>
        <v>1</v>
      </c>
      <c r="H253" s="9">
        <v>59.62</v>
      </c>
      <c r="I253" s="9">
        <v>59.62</v>
      </c>
      <c r="J253" s="8" t="s">
        <v>33</v>
      </c>
      <c r="K253" s="10">
        <f t="shared" si="14"/>
        <v>58.62</v>
      </c>
      <c r="L253" s="11">
        <f t="shared" si="15"/>
        <v>58.62</v>
      </c>
      <c r="M253" s="19">
        <f t="shared" si="16"/>
        <v>98.322710499832269</v>
      </c>
    </row>
    <row r="254" spans="1:13" x14ac:dyDescent="0.3">
      <c r="A254" s="7" t="s">
        <v>213</v>
      </c>
      <c r="B254" s="8" t="s">
        <v>52</v>
      </c>
      <c r="C254" s="17">
        <v>32</v>
      </c>
      <c r="D254" s="8">
        <v>141645</v>
      </c>
      <c r="E254" s="8" t="s">
        <v>27</v>
      </c>
      <c r="F254" s="8">
        <v>2</v>
      </c>
      <c r="G254" s="23">
        <f t="shared" si="13"/>
        <v>64</v>
      </c>
      <c r="H254" s="9">
        <v>55.2</v>
      </c>
      <c r="I254" s="9">
        <v>110.4</v>
      </c>
      <c r="J254" s="8" t="s">
        <v>64</v>
      </c>
      <c r="K254" s="10">
        <f t="shared" si="14"/>
        <v>23.200000000000003</v>
      </c>
      <c r="L254" s="11">
        <f t="shared" si="15"/>
        <v>46.400000000000006</v>
      </c>
      <c r="M254" s="19">
        <f t="shared" si="16"/>
        <v>42.028985507246382</v>
      </c>
    </row>
    <row r="255" spans="1:13" x14ac:dyDescent="0.3">
      <c r="A255" s="7" t="s">
        <v>214</v>
      </c>
      <c r="B255" s="8" t="s">
        <v>52</v>
      </c>
      <c r="C255" s="17">
        <v>32</v>
      </c>
      <c r="D255" s="8">
        <v>141645</v>
      </c>
      <c r="E255" s="8" t="s">
        <v>27</v>
      </c>
      <c r="F255" s="8">
        <v>2</v>
      </c>
      <c r="G255" s="23">
        <f t="shared" si="13"/>
        <v>64</v>
      </c>
      <c r="H255" s="9">
        <v>55.2</v>
      </c>
      <c r="I255" s="9">
        <v>110.4</v>
      </c>
      <c r="J255" s="8" t="s">
        <v>33</v>
      </c>
      <c r="K255" s="10">
        <f t="shared" si="14"/>
        <v>23.200000000000003</v>
      </c>
      <c r="L255" s="11">
        <f t="shared" si="15"/>
        <v>46.400000000000006</v>
      </c>
      <c r="M255" s="19">
        <f t="shared" si="16"/>
        <v>42.028985507246382</v>
      </c>
    </row>
    <row r="256" spans="1:13" x14ac:dyDescent="0.3">
      <c r="A256" s="7" t="s">
        <v>215</v>
      </c>
      <c r="B256" s="8" t="s">
        <v>26</v>
      </c>
      <c r="C256" s="17">
        <v>99</v>
      </c>
      <c r="D256" s="8">
        <v>141646</v>
      </c>
      <c r="E256" s="8" t="s">
        <v>14</v>
      </c>
      <c r="F256" s="8">
        <v>1</v>
      </c>
      <c r="G256" s="23">
        <f t="shared" si="13"/>
        <v>99</v>
      </c>
      <c r="H256" s="9">
        <v>356</v>
      </c>
      <c r="I256" s="9">
        <v>356</v>
      </c>
      <c r="J256" s="8" t="s">
        <v>15</v>
      </c>
      <c r="K256" s="10">
        <f t="shared" si="14"/>
        <v>257</v>
      </c>
      <c r="L256" s="11">
        <f t="shared" si="15"/>
        <v>257</v>
      </c>
      <c r="M256" s="19">
        <f t="shared" si="16"/>
        <v>72.19101123595506</v>
      </c>
    </row>
    <row r="257" spans="1:13" x14ac:dyDescent="0.3">
      <c r="A257" s="7" t="s">
        <v>216</v>
      </c>
      <c r="B257" s="8" t="s">
        <v>156</v>
      </c>
      <c r="C257" s="17">
        <v>124</v>
      </c>
      <c r="D257" s="8">
        <v>141647</v>
      </c>
      <c r="E257" s="8" t="s">
        <v>14</v>
      </c>
      <c r="F257" s="8">
        <v>1</v>
      </c>
      <c r="G257" s="23">
        <f t="shared" si="13"/>
        <v>124</v>
      </c>
      <c r="H257" s="9">
        <v>616.5</v>
      </c>
      <c r="I257" s="9">
        <v>616.5</v>
      </c>
      <c r="J257" s="8" t="s">
        <v>39</v>
      </c>
      <c r="K257" s="10">
        <f t="shared" si="14"/>
        <v>492.5</v>
      </c>
      <c r="L257" s="11">
        <f t="shared" si="15"/>
        <v>492.5</v>
      </c>
      <c r="M257" s="19">
        <f t="shared" si="16"/>
        <v>79.886455798864546</v>
      </c>
    </row>
    <row r="258" spans="1:13" x14ac:dyDescent="0.3">
      <c r="A258" s="7" t="s">
        <v>211</v>
      </c>
      <c r="B258" s="8" t="s">
        <v>90</v>
      </c>
      <c r="C258" s="17">
        <v>299</v>
      </c>
      <c r="D258" s="8">
        <v>141648</v>
      </c>
      <c r="E258" s="8" t="s">
        <v>18</v>
      </c>
      <c r="F258" s="8">
        <v>1</v>
      </c>
      <c r="G258" s="23">
        <f t="shared" ref="G258:G321" si="17">I258-L258</f>
        <v>299</v>
      </c>
      <c r="H258" s="9">
        <v>1284</v>
      </c>
      <c r="I258" s="9">
        <v>1284</v>
      </c>
      <c r="J258" s="8" t="s">
        <v>19</v>
      </c>
      <c r="K258" s="10">
        <f t="shared" ref="K258:K321" si="18">H258-C258</f>
        <v>985</v>
      </c>
      <c r="L258" s="11">
        <f t="shared" ref="L258:L321" si="19">K258*F258</f>
        <v>985</v>
      </c>
      <c r="M258" s="19">
        <f t="shared" si="16"/>
        <v>76.713395638629279</v>
      </c>
    </row>
    <row r="259" spans="1:13" x14ac:dyDescent="0.3">
      <c r="A259" s="7" t="s">
        <v>217</v>
      </c>
      <c r="B259" s="8" t="s">
        <v>111</v>
      </c>
      <c r="C259" s="17">
        <v>424</v>
      </c>
      <c r="D259" s="8">
        <v>141649</v>
      </c>
      <c r="E259" s="8" t="s">
        <v>27</v>
      </c>
      <c r="F259" s="8">
        <v>1</v>
      </c>
      <c r="G259" s="23">
        <f t="shared" si="17"/>
        <v>424</v>
      </c>
      <c r="H259" s="9">
        <v>783.84</v>
      </c>
      <c r="I259" s="9">
        <v>783.84</v>
      </c>
      <c r="J259" s="8" t="s">
        <v>64</v>
      </c>
      <c r="K259" s="10">
        <f t="shared" si="18"/>
        <v>359.84000000000003</v>
      </c>
      <c r="L259" s="11">
        <f t="shared" si="19"/>
        <v>359.84000000000003</v>
      </c>
      <c r="M259" s="19">
        <f t="shared" si="16"/>
        <v>45.907328026127786</v>
      </c>
    </row>
    <row r="260" spans="1:13" x14ac:dyDescent="0.3">
      <c r="A260" s="7" t="s">
        <v>218</v>
      </c>
      <c r="B260" s="8" t="s">
        <v>219</v>
      </c>
      <c r="C260" s="17">
        <v>35.5</v>
      </c>
      <c r="D260" s="8">
        <v>141650</v>
      </c>
      <c r="E260" s="8" t="s">
        <v>14</v>
      </c>
      <c r="F260" s="8">
        <v>1</v>
      </c>
      <c r="G260" s="23">
        <f t="shared" si="17"/>
        <v>35.5</v>
      </c>
      <c r="H260" s="9">
        <v>75.650000000000006</v>
      </c>
      <c r="I260" s="9">
        <v>75.650000000000006</v>
      </c>
      <c r="J260" s="8" t="s">
        <v>15</v>
      </c>
      <c r="K260" s="10">
        <f t="shared" si="18"/>
        <v>40.150000000000006</v>
      </c>
      <c r="L260" s="11">
        <f t="shared" si="19"/>
        <v>40.150000000000006</v>
      </c>
      <c r="M260" s="19">
        <f t="shared" si="16"/>
        <v>53.073364177131531</v>
      </c>
    </row>
    <row r="261" spans="1:13" x14ac:dyDescent="0.3">
      <c r="A261" s="7" t="s">
        <v>220</v>
      </c>
      <c r="B261" s="8" t="s">
        <v>156</v>
      </c>
      <c r="C261" s="17">
        <v>190</v>
      </c>
      <c r="D261" s="8">
        <v>141651</v>
      </c>
      <c r="E261" s="8" t="s">
        <v>14</v>
      </c>
      <c r="F261" s="8">
        <v>1</v>
      </c>
      <c r="G261" s="23">
        <f t="shared" si="17"/>
        <v>190</v>
      </c>
      <c r="H261" s="9">
        <v>1408.5</v>
      </c>
      <c r="I261" s="9">
        <v>1408.5</v>
      </c>
      <c r="J261" s="8" t="s">
        <v>15</v>
      </c>
      <c r="K261" s="10">
        <f t="shared" si="18"/>
        <v>1218.5</v>
      </c>
      <c r="L261" s="11">
        <f t="shared" si="19"/>
        <v>1218.5</v>
      </c>
      <c r="M261" s="19">
        <f t="shared" si="16"/>
        <v>86.510472133475318</v>
      </c>
    </row>
    <row r="262" spans="1:13" x14ac:dyDescent="0.3">
      <c r="A262" s="7" t="s">
        <v>221</v>
      </c>
      <c r="B262" s="8" t="s">
        <v>90</v>
      </c>
      <c r="C262" s="17">
        <v>1211</v>
      </c>
      <c r="D262" s="8">
        <v>141652</v>
      </c>
      <c r="E262" s="8" t="s">
        <v>18</v>
      </c>
      <c r="F262" s="8">
        <v>1</v>
      </c>
      <c r="G262" s="23">
        <f t="shared" si="17"/>
        <v>1211</v>
      </c>
      <c r="H262" s="9">
        <v>0</v>
      </c>
      <c r="I262" s="9">
        <v>0</v>
      </c>
      <c r="J262" s="8" t="s">
        <v>66</v>
      </c>
      <c r="K262" s="10">
        <f t="shared" si="18"/>
        <v>-1211</v>
      </c>
      <c r="L262" s="11">
        <f t="shared" si="19"/>
        <v>-1211</v>
      </c>
      <c r="M262" s="19" t="e">
        <f t="shared" si="16"/>
        <v>#DIV/0!</v>
      </c>
    </row>
    <row r="263" spans="1:13" x14ac:dyDescent="0.3">
      <c r="A263" s="7" t="s">
        <v>154</v>
      </c>
      <c r="B263" s="8" t="s">
        <v>13</v>
      </c>
      <c r="C263" s="17">
        <v>267</v>
      </c>
      <c r="D263" s="8">
        <v>141653</v>
      </c>
      <c r="E263" s="8" t="s">
        <v>27</v>
      </c>
      <c r="F263" s="8">
        <v>1</v>
      </c>
      <c r="G263" s="23">
        <f t="shared" si="17"/>
        <v>267</v>
      </c>
      <c r="H263" s="9">
        <v>1041.44</v>
      </c>
      <c r="I263" s="9">
        <v>1041.44</v>
      </c>
      <c r="J263" s="8" t="s">
        <v>66</v>
      </c>
      <c r="K263" s="10">
        <f t="shared" si="18"/>
        <v>774.44</v>
      </c>
      <c r="L263" s="11">
        <f t="shared" si="19"/>
        <v>774.44</v>
      </c>
      <c r="M263" s="19">
        <f t="shared" si="16"/>
        <v>74.362421262866789</v>
      </c>
    </row>
    <row r="264" spans="1:13" x14ac:dyDescent="0.3">
      <c r="A264" s="7" t="s">
        <v>124</v>
      </c>
      <c r="B264" s="8" t="s">
        <v>60</v>
      </c>
      <c r="C264" s="17">
        <v>41</v>
      </c>
      <c r="D264" s="8">
        <v>141654</v>
      </c>
      <c r="E264" s="8" t="s">
        <v>125</v>
      </c>
      <c r="F264" s="8">
        <v>1</v>
      </c>
      <c r="G264" s="23">
        <f t="shared" si="17"/>
        <v>41</v>
      </c>
      <c r="H264" s="9">
        <v>166.5</v>
      </c>
      <c r="I264" s="9">
        <v>166.5</v>
      </c>
      <c r="J264" s="8" t="s">
        <v>126</v>
      </c>
      <c r="K264" s="10">
        <f t="shared" si="18"/>
        <v>125.5</v>
      </c>
      <c r="L264" s="11">
        <f t="shared" si="19"/>
        <v>125.5</v>
      </c>
      <c r="M264" s="19">
        <f t="shared" si="16"/>
        <v>75.37537537537537</v>
      </c>
    </row>
    <row r="265" spans="1:13" x14ac:dyDescent="0.3">
      <c r="A265" s="7" t="s">
        <v>222</v>
      </c>
      <c r="B265" s="8" t="s">
        <v>90</v>
      </c>
      <c r="C265" s="17">
        <v>329</v>
      </c>
      <c r="D265" s="8">
        <v>141655</v>
      </c>
      <c r="E265" s="8" t="s">
        <v>27</v>
      </c>
      <c r="F265" s="8">
        <v>1</v>
      </c>
      <c r="G265" s="23">
        <f t="shared" si="17"/>
        <v>329</v>
      </c>
      <c r="H265" s="9">
        <v>1090.01</v>
      </c>
      <c r="I265" s="9">
        <v>1090.01</v>
      </c>
      <c r="J265" s="8" t="s">
        <v>66</v>
      </c>
      <c r="K265" s="10">
        <f t="shared" si="18"/>
        <v>761.01</v>
      </c>
      <c r="L265" s="11">
        <f t="shared" si="19"/>
        <v>761.01</v>
      </c>
      <c r="M265" s="19">
        <f t="shared" si="16"/>
        <v>69.816790671645208</v>
      </c>
    </row>
    <row r="266" spans="1:13" x14ac:dyDescent="0.3">
      <c r="A266" s="7" t="s">
        <v>223</v>
      </c>
      <c r="B266" s="8" t="s">
        <v>44</v>
      </c>
      <c r="C266" s="17">
        <v>34.78</v>
      </c>
      <c r="D266" s="8">
        <v>141656</v>
      </c>
      <c r="E266" s="8" t="s">
        <v>18</v>
      </c>
      <c r="F266" s="8">
        <v>1</v>
      </c>
      <c r="G266" s="23">
        <f t="shared" si="17"/>
        <v>34.78</v>
      </c>
      <c r="H266" s="9">
        <v>46.5</v>
      </c>
      <c r="I266" s="9">
        <v>46.5</v>
      </c>
      <c r="J266" s="8" t="s">
        <v>33</v>
      </c>
      <c r="K266" s="10">
        <f t="shared" si="18"/>
        <v>11.719999999999999</v>
      </c>
      <c r="L266" s="11">
        <f t="shared" si="19"/>
        <v>11.719999999999999</v>
      </c>
      <c r="M266" s="19">
        <f t="shared" si="16"/>
        <v>25.204301075268816</v>
      </c>
    </row>
    <row r="267" spans="1:13" x14ac:dyDescent="0.3">
      <c r="A267" s="7" t="s">
        <v>149</v>
      </c>
      <c r="B267" s="8" t="s">
        <v>50</v>
      </c>
      <c r="C267" s="17">
        <v>110</v>
      </c>
      <c r="D267" s="8">
        <v>141657</v>
      </c>
      <c r="E267" s="8" t="s">
        <v>14</v>
      </c>
      <c r="F267" s="8">
        <v>1</v>
      </c>
      <c r="G267" s="23">
        <f t="shared" si="17"/>
        <v>110</v>
      </c>
      <c r="H267" s="9">
        <v>420.75</v>
      </c>
      <c r="I267" s="9">
        <v>420.75</v>
      </c>
      <c r="J267" s="8" t="s">
        <v>15</v>
      </c>
      <c r="K267" s="10">
        <f t="shared" si="18"/>
        <v>310.75</v>
      </c>
      <c r="L267" s="11">
        <f t="shared" si="19"/>
        <v>310.75</v>
      </c>
      <c r="M267" s="19">
        <f t="shared" si="16"/>
        <v>73.856209150326805</v>
      </c>
    </row>
    <row r="268" spans="1:13" x14ac:dyDescent="0.3">
      <c r="A268" s="7" t="s">
        <v>224</v>
      </c>
      <c r="B268" s="8" t="s">
        <v>94</v>
      </c>
      <c r="C268" s="17">
        <v>8.25</v>
      </c>
      <c r="D268" s="8">
        <v>141658</v>
      </c>
      <c r="E268" s="8" t="s">
        <v>18</v>
      </c>
      <c r="F268" s="8">
        <v>1</v>
      </c>
      <c r="G268" s="23">
        <f t="shared" si="17"/>
        <v>8.25</v>
      </c>
      <c r="H268" s="9">
        <v>14.72</v>
      </c>
      <c r="I268" s="9">
        <v>14.72</v>
      </c>
      <c r="J268" s="8" t="s">
        <v>33</v>
      </c>
      <c r="K268" s="10">
        <f t="shared" si="18"/>
        <v>6.4700000000000006</v>
      </c>
      <c r="L268" s="11">
        <f t="shared" si="19"/>
        <v>6.4700000000000006</v>
      </c>
      <c r="M268" s="19">
        <f t="shared" si="16"/>
        <v>43.953804347826093</v>
      </c>
    </row>
    <row r="269" spans="1:13" x14ac:dyDescent="0.3">
      <c r="A269" s="7" t="s">
        <v>224</v>
      </c>
      <c r="B269" s="8" t="s">
        <v>94</v>
      </c>
      <c r="C269" s="17">
        <v>8.25</v>
      </c>
      <c r="D269" s="8">
        <v>141658</v>
      </c>
      <c r="E269" s="8" t="s">
        <v>18</v>
      </c>
      <c r="F269" s="8">
        <v>1</v>
      </c>
      <c r="G269" s="23">
        <f t="shared" si="17"/>
        <v>8.25</v>
      </c>
      <c r="H269" s="9">
        <v>14.72</v>
      </c>
      <c r="I269" s="9">
        <v>14.72</v>
      </c>
      <c r="J269" s="8" t="s">
        <v>33</v>
      </c>
      <c r="K269" s="10">
        <f t="shared" si="18"/>
        <v>6.4700000000000006</v>
      </c>
      <c r="L269" s="11">
        <f t="shared" si="19"/>
        <v>6.4700000000000006</v>
      </c>
      <c r="M269" s="19">
        <f t="shared" si="16"/>
        <v>43.953804347826093</v>
      </c>
    </row>
    <row r="270" spans="1:13" x14ac:dyDescent="0.3">
      <c r="A270" s="7" t="s">
        <v>224</v>
      </c>
      <c r="B270" s="8" t="s">
        <v>94</v>
      </c>
      <c r="C270" s="17">
        <v>8.25</v>
      </c>
      <c r="D270" s="8">
        <v>141658</v>
      </c>
      <c r="E270" s="8" t="s">
        <v>18</v>
      </c>
      <c r="F270" s="8">
        <v>1</v>
      </c>
      <c r="G270" s="23">
        <f t="shared" si="17"/>
        <v>8.25</v>
      </c>
      <c r="H270" s="9">
        <v>14.72</v>
      </c>
      <c r="I270" s="9">
        <v>14.72</v>
      </c>
      <c r="J270" s="8" t="s">
        <v>33</v>
      </c>
      <c r="K270" s="10">
        <f t="shared" si="18"/>
        <v>6.4700000000000006</v>
      </c>
      <c r="L270" s="11">
        <f t="shared" si="19"/>
        <v>6.4700000000000006</v>
      </c>
      <c r="M270" s="19">
        <f t="shared" si="16"/>
        <v>43.953804347826093</v>
      </c>
    </row>
    <row r="271" spans="1:13" x14ac:dyDescent="0.3">
      <c r="A271" s="7" t="s">
        <v>224</v>
      </c>
      <c r="B271" s="8" t="s">
        <v>94</v>
      </c>
      <c r="C271" s="17">
        <v>8.25</v>
      </c>
      <c r="D271" s="8">
        <v>141658</v>
      </c>
      <c r="E271" s="8" t="s">
        <v>18</v>
      </c>
      <c r="F271" s="8">
        <v>1</v>
      </c>
      <c r="G271" s="23">
        <f t="shared" si="17"/>
        <v>8.25</v>
      </c>
      <c r="H271" s="9">
        <v>14.72</v>
      </c>
      <c r="I271" s="9">
        <v>14.72</v>
      </c>
      <c r="J271" s="8" t="s">
        <v>33</v>
      </c>
      <c r="K271" s="10">
        <f t="shared" si="18"/>
        <v>6.4700000000000006</v>
      </c>
      <c r="L271" s="11">
        <f t="shared" si="19"/>
        <v>6.4700000000000006</v>
      </c>
      <c r="M271" s="19">
        <f t="shared" ref="M271:M334" si="20">L271/I271*100</f>
        <v>43.953804347826093</v>
      </c>
    </row>
    <row r="272" spans="1:13" x14ac:dyDescent="0.3">
      <c r="A272" s="7" t="s">
        <v>225</v>
      </c>
      <c r="B272" s="8" t="s">
        <v>52</v>
      </c>
      <c r="C272" s="17">
        <v>26</v>
      </c>
      <c r="D272" s="8">
        <v>141658</v>
      </c>
      <c r="E272" s="8" t="s">
        <v>18</v>
      </c>
      <c r="F272" s="8">
        <v>1</v>
      </c>
      <c r="G272" s="23">
        <f t="shared" si="17"/>
        <v>26</v>
      </c>
      <c r="H272" s="9">
        <v>40.479999999999997</v>
      </c>
      <c r="I272" s="9">
        <v>40.479999999999997</v>
      </c>
      <c r="J272" s="8" t="s">
        <v>33</v>
      </c>
      <c r="K272" s="10">
        <f t="shared" si="18"/>
        <v>14.479999999999997</v>
      </c>
      <c r="L272" s="11">
        <f t="shared" si="19"/>
        <v>14.479999999999997</v>
      </c>
      <c r="M272" s="19">
        <f t="shared" si="20"/>
        <v>35.770750988142282</v>
      </c>
    </row>
    <row r="273" spans="1:13" x14ac:dyDescent="0.3">
      <c r="A273" s="7" t="s">
        <v>226</v>
      </c>
      <c r="B273" s="8" t="s">
        <v>41</v>
      </c>
      <c r="C273" s="17">
        <v>620</v>
      </c>
      <c r="D273" s="8">
        <v>141659</v>
      </c>
      <c r="E273" s="8" t="s">
        <v>27</v>
      </c>
      <c r="F273" s="8">
        <v>1</v>
      </c>
      <c r="G273" s="23">
        <f t="shared" si="17"/>
        <v>620</v>
      </c>
      <c r="H273" s="9">
        <v>2057.12</v>
      </c>
      <c r="I273" s="9">
        <v>2057.12</v>
      </c>
      <c r="J273" s="8" t="s">
        <v>66</v>
      </c>
      <c r="K273" s="10">
        <f t="shared" si="18"/>
        <v>1437.12</v>
      </c>
      <c r="L273" s="11">
        <f t="shared" si="19"/>
        <v>1437.12</v>
      </c>
      <c r="M273" s="19">
        <f t="shared" si="20"/>
        <v>69.860776230847009</v>
      </c>
    </row>
    <row r="274" spans="1:13" x14ac:dyDescent="0.3">
      <c r="A274" s="7" t="s">
        <v>135</v>
      </c>
      <c r="B274" s="8" t="s">
        <v>74</v>
      </c>
      <c r="C274" s="17">
        <v>323</v>
      </c>
      <c r="D274" s="8">
        <v>141660</v>
      </c>
      <c r="E274" s="8" t="s">
        <v>27</v>
      </c>
      <c r="F274" s="8">
        <v>1</v>
      </c>
      <c r="G274" s="23">
        <f t="shared" si="17"/>
        <v>323</v>
      </c>
      <c r="H274" s="9">
        <v>982.56</v>
      </c>
      <c r="I274" s="9">
        <v>982.56</v>
      </c>
      <c r="J274" s="8" t="s">
        <v>66</v>
      </c>
      <c r="K274" s="10">
        <f t="shared" si="18"/>
        <v>659.56</v>
      </c>
      <c r="L274" s="11">
        <f t="shared" si="19"/>
        <v>659.56</v>
      </c>
      <c r="M274" s="19">
        <f t="shared" si="20"/>
        <v>67.126689464256643</v>
      </c>
    </row>
    <row r="275" spans="1:13" x14ac:dyDescent="0.3">
      <c r="A275" s="7" t="s">
        <v>227</v>
      </c>
      <c r="B275" s="8" t="s">
        <v>17</v>
      </c>
      <c r="C275" s="17">
        <v>36</v>
      </c>
      <c r="D275" s="8">
        <v>141661</v>
      </c>
      <c r="E275" s="8" t="s">
        <v>27</v>
      </c>
      <c r="F275" s="8">
        <v>1</v>
      </c>
      <c r="G275" s="23">
        <f t="shared" si="17"/>
        <v>36</v>
      </c>
      <c r="H275" s="9">
        <v>121.44</v>
      </c>
      <c r="I275" s="9">
        <v>121.44</v>
      </c>
      <c r="J275" s="8" t="s">
        <v>33</v>
      </c>
      <c r="K275" s="10">
        <f t="shared" si="18"/>
        <v>85.44</v>
      </c>
      <c r="L275" s="11">
        <f t="shared" si="19"/>
        <v>85.44</v>
      </c>
      <c r="M275" s="19">
        <f t="shared" si="20"/>
        <v>70.355731225296452</v>
      </c>
    </row>
    <row r="276" spans="1:13" x14ac:dyDescent="0.3">
      <c r="A276" s="7" t="s">
        <v>228</v>
      </c>
      <c r="B276" s="8" t="s">
        <v>50</v>
      </c>
      <c r="C276" s="17">
        <v>325</v>
      </c>
      <c r="D276" s="8">
        <v>141662</v>
      </c>
      <c r="E276" s="8" t="s">
        <v>38</v>
      </c>
      <c r="F276" s="8">
        <v>1</v>
      </c>
      <c r="G276" s="23">
        <f t="shared" si="17"/>
        <v>325</v>
      </c>
      <c r="H276" s="9">
        <v>390</v>
      </c>
      <c r="I276" s="9">
        <v>390</v>
      </c>
      <c r="J276" s="8" t="s">
        <v>15</v>
      </c>
      <c r="K276" s="10">
        <f t="shared" si="18"/>
        <v>65</v>
      </c>
      <c r="L276" s="11">
        <f t="shared" si="19"/>
        <v>65</v>
      </c>
      <c r="M276" s="19">
        <f t="shared" si="20"/>
        <v>16.666666666666664</v>
      </c>
    </row>
    <row r="277" spans="1:13" x14ac:dyDescent="0.3">
      <c r="A277" s="7" t="s">
        <v>229</v>
      </c>
      <c r="B277" s="8" t="s">
        <v>17</v>
      </c>
      <c r="C277" s="17">
        <v>125</v>
      </c>
      <c r="D277" s="8">
        <v>141662</v>
      </c>
      <c r="E277" s="8" t="s">
        <v>38</v>
      </c>
      <c r="F277" s="8">
        <v>1</v>
      </c>
      <c r="G277" s="23">
        <f t="shared" si="17"/>
        <v>125</v>
      </c>
      <c r="H277" s="9">
        <v>163</v>
      </c>
      <c r="I277" s="9">
        <v>163</v>
      </c>
      <c r="J277" s="8" t="s">
        <v>15</v>
      </c>
      <c r="K277" s="10">
        <f t="shared" si="18"/>
        <v>38</v>
      </c>
      <c r="L277" s="11">
        <f t="shared" si="19"/>
        <v>38</v>
      </c>
      <c r="M277" s="19">
        <f t="shared" si="20"/>
        <v>23.312883435582819</v>
      </c>
    </row>
    <row r="278" spans="1:13" x14ac:dyDescent="0.3">
      <c r="A278" s="7" t="s">
        <v>123</v>
      </c>
      <c r="B278" s="8" t="s">
        <v>26</v>
      </c>
      <c r="C278" s="17">
        <v>72.150000000000006</v>
      </c>
      <c r="D278" s="8">
        <v>141663</v>
      </c>
      <c r="E278" s="8" t="s">
        <v>18</v>
      </c>
      <c r="F278" s="8">
        <v>1</v>
      </c>
      <c r="G278" s="23">
        <f t="shared" si="17"/>
        <v>72.150000000000006</v>
      </c>
      <c r="H278" s="9">
        <v>239.2</v>
      </c>
      <c r="I278" s="9">
        <v>239.2</v>
      </c>
      <c r="J278" s="8" t="s">
        <v>19</v>
      </c>
      <c r="K278" s="10">
        <f t="shared" si="18"/>
        <v>167.04999999999998</v>
      </c>
      <c r="L278" s="11">
        <f t="shared" si="19"/>
        <v>167.04999999999998</v>
      </c>
      <c r="M278" s="19">
        <f t="shared" si="20"/>
        <v>69.836956521739125</v>
      </c>
    </row>
    <row r="279" spans="1:13" x14ac:dyDescent="0.3">
      <c r="A279" s="7" t="s">
        <v>123</v>
      </c>
      <c r="B279" s="8" t="s">
        <v>26</v>
      </c>
      <c r="C279" s="17">
        <v>72.150000000000006</v>
      </c>
      <c r="D279" s="8">
        <v>141663</v>
      </c>
      <c r="E279" s="8" t="s">
        <v>18</v>
      </c>
      <c r="F279" s="8">
        <v>1</v>
      </c>
      <c r="G279" s="23">
        <f t="shared" si="17"/>
        <v>72.150000000000006</v>
      </c>
      <c r="H279" s="9">
        <v>239.2</v>
      </c>
      <c r="I279" s="9">
        <v>239.2</v>
      </c>
      <c r="J279" s="8" t="s">
        <v>19</v>
      </c>
      <c r="K279" s="10">
        <f t="shared" si="18"/>
        <v>167.04999999999998</v>
      </c>
      <c r="L279" s="11">
        <f t="shared" si="19"/>
        <v>167.04999999999998</v>
      </c>
      <c r="M279" s="19">
        <f t="shared" si="20"/>
        <v>69.836956521739125</v>
      </c>
    </row>
    <row r="280" spans="1:13" x14ac:dyDescent="0.3">
      <c r="A280" s="7" t="s">
        <v>120</v>
      </c>
      <c r="B280" s="8" t="s">
        <v>60</v>
      </c>
      <c r="C280" s="17">
        <v>70</v>
      </c>
      <c r="D280" s="8">
        <v>141664</v>
      </c>
      <c r="E280" s="8" t="s">
        <v>14</v>
      </c>
      <c r="F280" s="8">
        <v>2</v>
      </c>
      <c r="G280" s="23">
        <f t="shared" si="17"/>
        <v>140</v>
      </c>
      <c r="H280" s="9">
        <v>267.75</v>
      </c>
      <c r="I280" s="9">
        <v>535.5</v>
      </c>
      <c r="J280" s="8" t="s">
        <v>15</v>
      </c>
      <c r="K280" s="10">
        <f t="shared" si="18"/>
        <v>197.75</v>
      </c>
      <c r="L280" s="11">
        <f t="shared" si="19"/>
        <v>395.5</v>
      </c>
      <c r="M280" s="19">
        <f t="shared" si="20"/>
        <v>73.856209150326805</v>
      </c>
    </row>
    <row r="281" spans="1:13" x14ac:dyDescent="0.3">
      <c r="A281" s="7" t="s">
        <v>181</v>
      </c>
      <c r="B281" s="8" t="s">
        <v>50</v>
      </c>
      <c r="C281" s="17">
        <v>125</v>
      </c>
      <c r="D281" s="8">
        <v>141665</v>
      </c>
      <c r="E281" s="8" t="s">
        <v>14</v>
      </c>
      <c r="F281" s="8">
        <v>1</v>
      </c>
      <c r="G281" s="23">
        <f t="shared" si="17"/>
        <v>125</v>
      </c>
      <c r="H281" s="9">
        <v>531.25</v>
      </c>
      <c r="I281" s="9">
        <v>531.25</v>
      </c>
      <c r="J281" s="8" t="s">
        <v>15</v>
      </c>
      <c r="K281" s="10">
        <f t="shared" si="18"/>
        <v>406.25</v>
      </c>
      <c r="L281" s="11">
        <f t="shared" si="19"/>
        <v>406.25</v>
      </c>
      <c r="M281" s="19">
        <f t="shared" si="20"/>
        <v>76.470588235294116</v>
      </c>
    </row>
    <row r="282" spans="1:13" x14ac:dyDescent="0.3">
      <c r="A282" s="7" t="s">
        <v>29</v>
      </c>
      <c r="B282" s="8" t="s">
        <v>30</v>
      </c>
      <c r="C282" s="17">
        <v>121</v>
      </c>
      <c r="D282" s="8">
        <v>141666</v>
      </c>
      <c r="E282" s="8" t="s">
        <v>14</v>
      </c>
      <c r="F282" s="8">
        <v>1</v>
      </c>
      <c r="G282" s="23">
        <f t="shared" si="17"/>
        <v>121</v>
      </c>
      <c r="H282" s="9">
        <v>514.25</v>
      </c>
      <c r="I282" s="9">
        <v>514.25</v>
      </c>
      <c r="J282" s="8" t="s">
        <v>19</v>
      </c>
      <c r="K282" s="10">
        <f t="shared" si="18"/>
        <v>393.25</v>
      </c>
      <c r="L282" s="11">
        <f t="shared" si="19"/>
        <v>393.25</v>
      </c>
      <c r="M282" s="19">
        <f t="shared" si="20"/>
        <v>76.470588235294116</v>
      </c>
    </row>
    <row r="283" spans="1:13" x14ac:dyDescent="0.3">
      <c r="A283" s="7" t="s">
        <v>171</v>
      </c>
      <c r="B283" s="8" t="s">
        <v>13</v>
      </c>
      <c r="C283" s="17">
        <v>267</v>
      </c>
      <c r="D283" s="8">
        <v>141667</v>
      </c>
      <c r="E283" s="8" t="s">
        <v>14</v>
      </c>
      <c r="F283" s="8">
        <v>1</v>
      </c>
      <c r="G283" s="23">
        <f t="shared" si="17"/>
        <v>267</v>
      </c>
      <c r="H283" s="9">
        <v>1273.5</v>
      </c>
      <c r="I283" s="9">
        <v>1273.5</v>
      </c>
      <c r="J283" s="8" t="s">
        <v>15</v>
      </c>
      <c r="K283" s="10">
        <f t="shared" si="18"/>
        <v>1006.5</v>
      </c>
      <c r="L283" s="11">
        <f t="shared" si="19"/>
        <v>1006.5</v>
      </c>
      <c r="M283" s="19">
        <f t="shared" si="20"/>
        <v>79.034157832744398</v>
      </c>
    </row>
    <row r="284" spans="1:13" x14ac:dyDescent="0.3">
      <c r="A284" s="7" t="s">
        <v>216</v>
      </c>
      <c r="B284" s="8" t="s">
        <v>156</v>
      </c>
      <c r="C284" s="17">
        <v>124</v>
      </c>
      <c r="D284" s="8">
        <v>141667</v>
      </c>
      <c r="E284" s="8" t="s">
        <v>14</v>
      </c>
      <c r="F284" s="8">
        <v>1</v>
      </c>
      <c r="G284" s="23">
        <f t="shared" si="17"/>
        <v>124</v>
      </c>
      <c r="H284" s="9">
        <v>616.5</v>
      </c>
      <c r="I284" s="9">
        <v>616.5</v>
      </c>
      <c r="J284" s="8" t="s">
        <v>15</v>
      </c>
      <c r="K284" s="10">
        <f t="shared" si="18"/>
        <v>492.5</v>
      </c>
      <c r="L284" s="11">
        <f t="shared" si="19"/>
        <v>492.5</v>
      </c>
      <c r="M284" s="19">
        <f t="shared" si="20"/>
        <v>79.886455798864546</v>
      </c>
    </row>
    <row r="285" spans="1:13" x14ac:dyDescent="0.3">
      <c r="A285" s="7" t="s">
        <v>59</v>
      </c>
      <c r="B285" s="8" t="s">
        <v>60</v>
      </c>
      <c r="C285" s="17">
        <v>50</v>
      </c>
      <c r="D285" s="8">
        <v>141668</v>
      </c>
      <c r="E285" s="8" t="s">
        <v>14</v>
      </c>
      <c r="F285" s="8">
        <v>1</v>
      </c>
      <c r="G285" s="23">
        <f t="shared" si="17"/>
        <v>50</v>
      </c>
      <c r="H285" s="9">
        <v>191.25</v>
      </c>
      <c r="I285" s="9">
        <v>191.25</v>
      </c>
      <c r="J285" s="8" t="s">
        <v>15</v>
      </c>
      <c r="K285" s="10">
        <f t="shared" si="18"/>
        <v>141.25</v>
      </c>
      <c r="L285" s="11">
        <f t="shared" si="19"/>
        <v>141.25</v>
      </c>
      <c r="M285" s="19">
        <f t="shared" si="20"/>
        <v>73.856209150326805</v>
      </c>
    </row>
    <row r="286" spans="1:13" x14ac:dyDescent="0.3">
      <c r="A286" s="7" t="s">
        <v>230</v>
      </c>
      <c r="B286" s="8" t="s">
        <v>88</v>
      </c>
      <c r="C286" s="17">
        <v>181</v>
      </c>
      <c r="D286" s="8">
        <v>141669</v>
      </c>
      <c r="E286" s="8" t="s">
        <v>18</v>
      </c>
      <c r="F286" s="8">
        <v>1</v>
      </c>
      <c r="G286" s="23">
        <f t="shared" si="17"/>
        <v>181</v>
      </c>
      <c r="H286" s="9">
        <v>439.39</v>
      </c>
      <c r="I286" s="9">
        <v>439.39</v>
      </c>
      <c r="J286" s="8" t="s">
        <v>19</v>
      </c>
      <c r="K286" s="10">
        <f t="shared" si="18"/>
        <v>258.39</v>
      </c>
      <c r="L286" s="11">
        <f t="shared" si="19"/>
        <v>258.39</v>
      </c>
      <c r="M286" s="19">
        <f t="shared" si="20"/>
        <v>58.806527230933789</v>
      </c>
    </row>
    <row r="287" spans="1:13" x14ac:dyDescent="0.3">
      <c r="A287" s="7" t="s">
        <v>231</v>
      </c>
      <c r="B287" s="8" t="s">
        <v>232</v>
      </c>
      <c r="C287" s="17">
        <v>65</v>
      </c>
      <c r="D287" s="8">
        <v>141670</v>
      </c>
      <c r="E287" s="8" t="s">
        <v>27</v>
      </c>
      <c r="F287" s="8">
        <v>1</v>
      </c>
      <c r="G287" s="23">
        <f t="shared" si="17"/>
        <v>65</v>
      </c>
      <c r="H287" s="9">
        <v>261.27999999999997</v>
      </c>
      <c r="I287" s="9">
        <v>261.27999999999997</v>
      </c>
      <c r="J287" s="8" t="s">
        <v>33</v>
      </c>
      <c r="K287" s="10">
        <f t="shared" si="18"/>
        <v>196.27999999999997</v>
      </c>
      <c r="L287" s="11">
        <f t="shared" si="19"/>
        <v>196.27999999999997</v>
      </c>
      <c r="M287" s="19">
        <f t="shared" si="20"/>
        <v>75.122473974280467</v>
      </c>
    </row>
    <row r="288" spans="1:13" x14ac:dyDescent="0.3">
      <c r="A288" s="7" t="s">
        <v>102</v>
      </c>
      <c r="B288" s="8" t="s">
        <v>60</v>
      </c>
      <c r="C288" s="17">
        <v>57</v>
      </c>
      <c r="D288" s="8">
        <v>141671</v>
      </c>
      <c r="E288" s="8" t="s">
        <v>14</v>
      </c>
      <c r="F288" s="8">
        <v>2</v>
      </c>
      <c r="G288" s="23">
        <f t="shared" si="17"/>
        <v>114</v>
      </c>
      <c r="H288" s="9">
        <v>216.75</v>
      </c>
      <c r="I288" s="9">
        <v>433.5</v>
      </c>
      <c r="J288" s="8" t="s">
        <v>15</v>
      </c>
      <c r="K288" s="10">
        <f t="shared" si="18"/>
        <v>159.75</v>
      </c>
      <c r="L288" s="11">
        <f t="shared" si="19"/>
        <v>319.5</v>
      </c>
      <c r="M288" s="19">
        <f t="shared" si="20"/>
        <v>73.702422145328711</v>
      </c>
    </row>
    <row r="289" spans="1:13" x14ac:dyDescent="0.3">
      <c r="A289" s="7" t="s">
        <v>181</v>
      </c>
      <c r="B289" s="8" t="s">
        <v>50</v>
      </c>
      <c r="C289" s="17">
        <v>125</v>
      </c>
      <c r="D289" s="8">
        <v>141672</v>
      </c>
      <c r="E289" s="8" t="s">
        <v>27</v>
      </c>
      <c r="F289" s="8">
        <v>1</v>
      </c>
      <c r="G289" s="23">
        <f t="shared" si="17"/>
        <v>125</v>
      </c>
      <c r="H289" s="9">
        <v>460</v>
      </c>
      <c r="I289" s="9">
        <v>460</v>
      </c>
      <c r="J289" s="8" t="s">
        <v>66</v>
      </c>
      <c r="K289" s="10">
        <f t="shared" si="18"/>
        <v>335</v>
      </c>
      <c r="L289" s="11">
        <f t="shared" si="19"/>
        <v>335</v>
      </c>
      <c r="M289" s="19">
        <f t="shared" si="20"/>
        <v>72.826086956521735</v>
      </c>
    </row>
    <row r="290" spans="1:13" x14ac:dyDescent="0.3">
      <c r="A290" s="7" t="s">
        <v>233</v>
      </c>
      <c r="B290" s="8" t="s">
        <v>26</v>
      </c>
      <c r="C290" s="17">
        <v>75</v>
      </c>
      <c r="D290" s="8">
        <v>141673</v>
      </c>
      <c r="E290" s="8" t="s">
        <v>18</v>
      </c>
      <c r="F290" s="8">
        <v>1</v>
      </c>
      <c r="G290" s="23">
        <f t="shared" si="17"/>
        <v>75</v>
      </c>
      <c r="H290" s="9">
        <v>246.56</v>
      </c>
      <c r="I290" s="9">
        <v>246.56</v>
      </c>
      <c r="J290" s="8" t="s">
        <v>19</v>
      </c>
      <c r="K290" s="10">
        <f t="shared" si="18"/>
        <v>171.56</v>
      </c>
      <c r="L290" s="11">
        <f t="shared" si="19"/>
        <v>171.56</v>
      </c>
      <c r="M290" s="19">
        <f t="shared" si="20"/>
        <v>69.581440622972096</v>
      </c>
    </row>
    <row r="291" spans="1:13" x14ac:dyDescent="0.3">
      <c r="A291" s="7" t="s">
        <v>234</v>
      </c>
      <c r="B291" s="8" t="s">
        <v>35</v>
      </c>
      <c r="C291" s="17">
        <v>176</v>
      </c>
      <c r="D291" s="8">
        <v>141673</v>
      </c>
      <c r="E291" s="8" t="s">
        <v>18</v>
      </c>
      <c r="F291" s="8">
        <v>1</v>
      </c>
      <c r="G291" s="23">
        <f t="shared" si="17"/>
        <v>176</v>
      </c>
      <c r="H291" s="9">
        <v>651.36</v>
      </c>
      <c r="I291" s="9">
        <v>651.36</v>
      </c>
      <c r="J291" s="8" t="s">
        <v>19</v>
      </c>
      <c r="K291" s="10">
        <f t="shared" si="18"/>
        <v>475.36</v>
      </c>
      <c r="L291" s="11">
        <f t="shared" si="19"/>
        <v>475.36</v>
      </c>
      <c r="M291" s="19">
        <f t="shared" si="20"/>
        <v>72.97961188897078</v>
      </c>
    </row>
    <row r="292" spans="1:13" x14ac:dyDescent="0.3">
      <c r="A292" s="7" t="s">
        <v>235</v>
      </c>
      <c r="B292" s="8" t="s">
        <v>17</v>
      </c>
      <c r="C292" s="17">
        <v>52</v>
      </c>
      <c r="D292" s="8">
        <v>141674</v>
      </c>
      <c r="E292" s="8" t="s">
        <v>18</v>
      </c>
      <c r="F292" s="8">
        <v>1</v>
      </c>
      <c r="G292" s="23">
        <f t="shared" si="17"/>
        <v>52</v>
      </c>
      <c r="H292" s="9">
        <v>250</v>
      </c>
      <c r="I292" s="9">
        <v>250</v>
      </c>
      <c r="J292" s="8" t="s">
        <v>19</v>
      </c>
      <c r="K292" s="10">
        <f t="shared" si="18"/>
        <v>198</v>
      </c>
      <c r="L292" s="11">
        <f t="shared" si="19"/>
        <v>198</v>
      </c>
      <c r="M292" s="19">
        <f t="shared" si="20"/>
        <v>79.2</v>
      </c>
    </row>
    <row r="293" spans="1:13" x14ac:dyDescent="0.3">
      <c r="A293" s="7" t="s">
        <v>236</v>
      </c>
      <c r="B293" s="8" t="s">
        <v>26</v>
      </c>
      <c r="C293" s="17">
        <v>153</v>
      </c>
      <c r="D293" s="8">
        <v>141675</v>
      </c>
      <c r="E293" s="8" t="s">
        <v>14</v>
      </c>
      <c r="F293" s="8">
        <v>1</v>
      </c>
      <c r="G293" s="23">
        <f t="shared" si="17"/>
        <v>153</v>
      </c>
      <c r="H293" s="9">
        <v>582.25</v>
      </c>
      <c r="I293" s="9">
        <v>582.25</v>
      </c>
      <c r="J293" s="8" t="s">
        <v>15</v>
      </c>
      <c r="K293" s="10">
        <f t="shared" si="18"/>
        <v>429.25</v>
      </c>
      <c r="L293" s="11">
        <f t="shared" si="19"/>
        <v>429.25</v>
      </c>
      <c r="M293" s="19">
        <f t="shared" si="20"/>
        <v>73.722627737226276</v>
      </c>
    </row>
    <row r="294" spans="1:13" x14ac:dyDescent="0.3">
      <c r="A294" s="7" t="s">
        <v>204</v>
      </c>
      <c r="B294" s="8" t="s">
        <v>41</v>
      </c>
      <c r="C294" s="17">
        <v>259</v>
      </c>
      <c r="D294" s="8">
        <v>141675</v>
      </c>
      <c r="E294" s="8" t="s">
        <v>14</v>
      </c>
      <c r="F294" s="8">
        <v>1</v>
      </c>
      <c r="G294" s="23">
        <f t="shared" si="17"/>
        <v>259</v>
      </c>
      <c r="H294" s="9">
        <v>998.75</v>
      </c>
      <c r="I294" s="9">
        <v>998.75</v>
      </c>
      <c r="J294" s="8" t="s">
        <v>15</v>
      </c>
      <c r="K294" s="10">
        <f t="shared" si="18"/>
        <v>739.75</v>
      </c>
      <c r="L294" s="11">
        <f t="shared" si="19"/>
        <v>739.75</v>
      </c>
      <c r="M294" s="19">
        <f t="shared" si="20"/>
        <v>74.067584480600743</v>
      </c>
    </row>
    <row r="295" spans="1:13" x14ac:dyDescent="0.3">
      <c r="A295" s="7" t="s">
        <v>237</v>
      </c>
      <c r="B295" s="8" t="s">
        <v>96</v>
      </c>
      <c r="C295" s="17">
        <v>82</v>
      </c>
      <c r="D295" s="8">
        <v>141676</v>
      </c>
      <c r="E295" s="8" t="s">
        <v>14</v>
      </c>
      <c r="F295" s="8">
        <v>2</v>
      </c>
      <c r="G295" s="23">
        <f t="shared" si="17"/>
        <v>164</v>
      </c>
      <c r="H295" s="9">
        <v>352.75</v>
      </c>
      <c r="I295" s="9">
        <v>705.5</v>
      </c>
      <c r="J295" s="8" t="s">
        <v>15</v>
      </c>
      <c r="K295" s="10">
        <f t="shared" si="18"/>
        <v>270.75</v>
      </c>
      <c r="L295" s="11">
        <f t="shared" si="19"/>
        <v>541.5</v>
      </c>
      <c r="M295" s="19">
        <f t="shared" si="20"/>
        <v>76.754075124025505</v>
      </c>
    </row>
    <row r="296" spans="1:13" x14ac:dyDescent="0.3">
      <c r="A296" s="7" t="s">
        <v>238</v>
      </c>
      <c r="B296" s="8" t="s">
        <v>35</v>
      </c>
      <c r="C296" s="17">
        <v>98</v>
      </c>
      <c r="D296" s="8">
        <v>141677</v>
      </c>
      <c r="E296" s="8" t="s">
        <v>27</v>
      </c>
      <c r="F296" s="8">
        <v>1</v>
      </c>
      <c r="G296" s="23">
        <f t="shared" si="17"/>
        <v>98</v>
      </c>
      <c r="H296" s="9">
        <v>364.32</v>
      </c>
      <c r="I296" s="9">
        <v>364.32</v>
      </c>
      <c r="J296" s="8" t="s">
        <v>64</v>
      </c>
      <c r="K296" s="10">
        <f t="shared" si="18"/>
        <v>266.32</v>
      </c>
      <c r="L296" s="11">
        <f t="shared" si="19"/>
        <v>266.32</v>
      </c>
      <c r="M296" s="19">
        <f t="shared" si="20"/>
        <v>73.10057092665788</v>
      </c>
    </row>
    <row r="297" spans="1:13" x14ac:dyDescent="0.3">
      <c r="A297" s="7" t="s">
        <v>147</v>
      </c>
      <c r="B297" s="8" t="s">
        <v>60</v>
      </c>
      <c r="C297" s="17">
        <v>61.5</v>
      </c>
      <c r="D297" s="8">
        <v>141678</v>
      </c>
      <c r="E297" s="8" t="s">
        <v>14</v>
      </c>
      <c r="F297" s="8">
        <v>4</v>
      </c>
      <c r="G297" s="23">
        <f t="shared" si="17"/>
        <v>246</v>
      </c>
      <c r="H297" s="9">
        <v>220</v>
      </c>
      <c r="I297" s="9">
        <v>880</v>
      </c>
      <c r="J297" s="8" t="s">
        <v>15</v>
      </c>
      <c r="K297" s="10">
        <f t="shared" si="18"/>
        <v>158.5</v>
      </c>
      <c r="L297" s="11">
        <f t="shared" si="19"/>
        <v>634</v>
      </c>
      <c r="M297" s="19">
        <f t="shared" si="20"/>
        <v>72.045454545454547</v>
      </c>
    </row>
    <row r="298" spans="1:13" x14ac:dyDescent="0.3">
      <c r="A298" s="7" t="s">
        <v>120</v>
      </c>
      <c r="B298" s="8" t="s">
        <v>60</v>
      </c>
      <c r="C298" s="17">
        <v>70</v>
      </c>
      <c r="D298" s="8">
        <v>141679</v>
      </c>
      <c r="E298" s="8" t="s">
        <v>14</v>
      </c>
      <c r="F298" s="8">
        <v>4</v>
      </c>
      <c r="G298" s="23">
        <f t="shared" si="17"/>
        <v>280</v>
      </c>
      <c r="H298" s="9">
        <v>267.75</v>
      </c>
      <c r="I298" s="9">
        <v>1071</v>
      </c>
      <c r="J298" s="8" t="s">
        <v>15</v>
      </c>
      <c r="K298" s="10">
        <f t="shared" si="18"/>
        <v>197.75</v>
      </c>
      <c r="L298" s="11">
        <f t="shared" si="19"/>
        <v>791</v>
      </c>
      <c r="M298" s="19">
        <f t="shared" si="20"/>
        <v>73.856209150326805</v>
      </c>
    </row>
    <row r="299" spans="1:13" x14ac:dyDescent="0.3">
      <c r="A299" s="7" t="s">
        <v>239</v>
      </c>
      <c r="B299" s="8" t="s">
        <v>21</v>
      </c>
      <c r="C299" s="17">
        <v>175</v>
      </c>
      <c r="D299" s="8">
        <v>141680</v>
      </c>
      <c r="E299" s="8" t="s">
        <v>18</v>
      </c>
      <c r="F299" s="8">
        <v>1</v>
      </c>
      <c r="G299" s="23">
        <f t="shared" si="17"/>
        <v>175</v>
      </c>
      <c r="H299" s="9">
        <v>550</v>
      </c>
      <c r="I299" s="9">
        <v>550</v>
      </c>
      <c r="J299" s="8" t="s">
        <v>19</v>
      </c>
      <c r="K299" s="10">
        <f t="shared" si="18"/>
        <v>375</v>
      </c>
      <c r="L299" s="11">
        <f t="shared" si="19"/>
        <v>375</v>
      </c>
      <c r="M299" s="19">
        <f t="shared" si="20"/>
        <v>68.181818181818173</v>
      </c>
    </row>
    <row r="300" spans="1:13" x14ac:dyDescent="0.3">
      <c r="A300" s="7" t="s">
        <v>240</v>
      </c>
      <c r="B300" s="8" t="s">
        <v>17</v>
      </c>
      <c r="C300" s="17">
        <v>89</v>
      </c>
      <c r="D300" s="8">
        <v>141681</v>
      </c>
      <c r="E300" s="8" t="s">
        <v>18</v>
      </c>
      <c r="F300" s="8">
        <v>1</v>
      </c>
      <c r="G300" s="23">
        <f t="shared" si="17"/>
        <v>89</v>
      </c>
      <c r="H300" s="9">
        <v>298.08</v>
      </c>
      <c r="I300" s="9">
        <v>298.08</v>
      </c>
      <c r="J300" s="8" t="s">
        <v>19</v>
      </c>
      <c r="K300" s="10">
        <f t="shared" si="18"/>
        <v>209.07999999999998</v>
      </c>
      <c r="L300" s="11">
        <f t="shared" si="19"/>
        <v>209.07999999999998</v>
      </c>
      <c r="M300" s="19">
        <f t="shared" si="20"/>
        <v>70.142243692968336</v>
      </c>
    </row>
    <row r="301" spans="1:13" x14ac:dyDescent="0.3">
      <c r="A301" s="7" t="s">
        <v>241</v>
      </c>
      <c r="B301" s="8" t="s">
        <v>23</v>
      </c>
      <c r="C301" s="17">
        <v>76</v>
      </c>
      <c r="D301" s="8">
        <v>141682</v>
      </c>
      <c r="E301" s="8" t="s">
        <v>14</v>
      </c>
      <c r="F301" s="8">
        <v>1</v>
      </c>
      <c r="G301" s="23">
        <f t="shared" si="17"/>
        <v>76</v>
      </c>
      <c r="H301" s="9">
        <v>327.25</v>
      </c>
      <c r="I301" s="9">
        <v>327.25</v>
      </c>
      <c r="J301" s="8" t="s">
        <v>15</v>
      </c>
      <c r="K301" s="10">
        <f t="shared" si="18"/>
        <v>251.25</v>
      </c>
      <c r="L301" s="11">
        <f t="shared" si="19"/>
        <v>251.25</v>
      </c>
      <c r="M301" s="19">
        <f t="shared" si="20"/>
        <v>76.776165011459128</v>
      </c>
    </row>
    <row r="302" spans="1:13" x14ac:dyDescent="0.3">
      <c r="A302" s="7" t="s">
        <v>120</v>
      </c>
      <c r="B302" s="8" t="s">
        <v>60</v>
      </c>
      <c r="C302" s="17">
        <v>70</v>
      </c>
      <c r="D302" s="8">
        <v>141683</v>
      </c>
      <c r="E302" s="8" t="s">
        <v>14</v>
      </c>
      <c r="F302" s="8">
        <v>4</v>
      </c>
      <c r="G302" s="23">
        <f t="shared" si="17"/>
        <v>280</v>
      </c>
      <c r="H302" s="9">
        <v>267.75</v>
      </c>
      <c r="I302" s="9">
        <v>1071</v>
      </c>
      <c r="J302" s="8" t="s">
        <v>15</v>
      </c>
      <c r="K302" s="10">
        <f t="shared" si="18"/>
        <v>197.75</v>
      </c>
      <c r="L302" s="11">
        <f t="shared" si="19"/>
        <v>791</v>
      </c>
      <c r="M302" s="19">
        <f t="shared" si="20"/>
        <v>73.856209150326805</v>
      </c>
    </row>
    <row r="303" spans="1:13" x14ac:dyDescent="0.3">
      <c r="A303" s="7" t="s">
        <v>242</v>
      </c>
      <c r="B303" s="8" t="s">
        <v>90</v>
      </c>
      <c r="C303" s="17">
        <v>614</v>
      </c>
      <c r="D303" s="8">
        <v>141684</v>
      </c>
      <c r="E303" s="8" t="s">
        <v>18</v>
      </c>
      <c r="F303" s="8">
        <v>1</v>
      </c>
      <c r="G303" s="23">
        <f t="shared" si="17"/>
        <v>614</v>
      </c>
      <c r="H303" s="9">
        <v>2035.04</v>
      </c>
      <c r="I303" s="9">
        <v>2035.04</v>
      </c>
      <c r="J303" s="8" t="s">
        <v>39</v>
      </c>
      <c r="K303" s="10">
        <f t="shared" si="18"/>
        <v>1421.04</v>
      </c>
      <c r="L303" s="11">
        <f t="shared" si="19"/>
        <v>1421.04</v>
      </c>
      <c r="M303" s="19">
        <f t="shared" si="20"/>
        <v>69.828602877584714</v>
      </c>
    </row>
    <row r="304" spans="1:13" x14ac:dyDescent="0.3">
      <c r="A304" s="7" t="s">
        <v>243</v>
      </c>
      <c r="B304" s="8" t="s">
        <v>50</v>
      </c>
      <c r="C304" s="17">
        <v>184</v>
      </c>
      <c r="D304" s="8">
        <v>141684</v>
      </c>
      <c r="E304" s="8" t="s">
        <v>18</v>
      </c>
      <c r="F304" s="8">
        <v>1</v>
      </c>
      <c r="G304" s="23">
        <f t="shared" si="17"/>
        <v>184</v>
      </c>
      <c r="H304" s="9">
        <v>540.96</v>
      </c>
      <c r="I304" s="9">
        <v>540.96</v>
      </c>
      <c r="J304" s="8" t="s">
        <v>39</v>
      </c>
      <c r="K304" s="10">
        <f t="shared" si="18"/>
        <v>356.96000000000004</v>
      </c>
      <c r="L304" s="11">
        <f t="shared" si="19"/>
        <v>356.96000000000004</v>
      </c>
      <c r="M304" s="19">
        <f t="shared" si="20"/>
        <v>65.986394557823132</v>
      </c>
    </row>
    <row r="305" spans="1:13" x14ac:dyDescent="0.3">
      <c r="A305" s="7" t="s">
        <v>244</v>
      </c>
      <c r="B305" s="8" t="s">
        <v>94</v>
      </c>
      <c r="C305" s="17">
        <v>47.5</v>
      </c>
      <c r="D305" s="8">
        <v>141684</v>
      </c>
      <c r="E305" s="8" t="s">
        <v>18</v>
      </c>
      <c r="F305" s="8">
        <v>2</v>
      </c>
      <c r="G305" s="23">
        <f t="shared" si="17"/>
        <v>95</v>
      </c>
      <c r="H305" s="9">
        <v>133.94999999999999</v>
      </c>
      <c r="I305" s="9">
        <v>267.89999999999998</v>
      </c>
      <c r="J305" s="8" t="s">
        <v>39</v>
      </c>
      <c r="K305" s="10">
        <f t="shared" si="18"/>
        <v>86.449999999999989</v>
      </c>
      <c r="L305" s="11">
        <f t="shared" si="19"/>
        <v>172.89999999999998</v>
      </c>
      <c r="M305" s="19">
        <f t="shared" si="20"/>
        <v>64.539007092198574</v>
      </c>
    </row>
    <row r="306" spans="1:13" x14ac:dyDescent="0.3">
      <c r="A306" s="7" t="s">
        <v>245</v>
      </c>
      <c r="B306" s="8" t="s">
        <v>52</v>
      </c>
      <c r="C306" s="17">
        <v>32</v>
      </c>
      <c r="D306" s="8">
        <v>141684</v>
      </c>
      <c r="E306" s="8" t="s">
        <v>18</v>
      </c>
      <c r="F306" s="8">
        <v>2</v>
      </c>
      <c r="G306" s="23">
        <f t="shared" si="17"/>
        <v>64</v>
      </c>
      <c r="H306" s="9">
        <v>55.2</v>
      </c>
      <c r="I306" s="9">
        <v>110.4</v>
      </c>
      <c r="J306" s="8" t="s">
        <v>39</v>
      </c>
      <c r="K306" s="10">
        <f t="shared" si="18"/>
        <v>23.200000000000003</v>
      </c>
      <c r="L306" s="11">
        <f t="shared" si="19"/>
        <v>46.400000000000006</v>
      </c>
      <c r="M306" s="19">
        <f t="shared" si="20"/>
        <v>42.028985507246382</v>
      </c>
    </row>
    <row r="307" spans="1:13" x14ac:dyDescent="0.3">
      <c r="A307" s="7" t="s">
        <v>246</v>
      </c>
      <c r="B307" s="8" t="s">
        <v>94</v>
      </c>
      <c r="C307" s="17">
        <v>68</v>
      </c>
      <c r="D307" s="8">
        <v>141684</v>
      </c>
      <c r="E307" s="8" t="s">
        <v>18</v>
      </c>
      <c r="F307" s="8">
        <v>1</v>
      </c>
      <c r="G307" s="23">
        <f t="shared" si="17"/>
        <v>68</v>
      </c>
      <c r="H307" s="9">
        <v>128.80000000000001</v>
      </c>
      <c r="I307" s="9">
        <v>128.80000000000001</v>
      </c>
      <c r="J307" s="8" t="s">
        <v>39</v>
      </c>
      <c r="K307" s="10">
        <f t="shared" si="18"/>
        <v>60.800000000000011</v>
      </c>
      <c r="L307" s="11">
        <f t="shared" si="19"/>
        <v>60.800000000000011</v>
      </c>
      <c r="M307" s="19">
        <f t="shared" si="20"/>
        <v>47.204968944099384</v>
      </c>
    </row>
    <row r="308" spans="1:13" x14ac:dyDescent="0.3">
      <c r="A308" s="7" t="s">
        <v>247</v>
      </c>
      <c r="B308" s="8" t="s">
        <v>60</v>
      </c>
      <c r="C308" s="17">
        <v>48</v>
      </c>
      <c r="D308" s="8">
        <v>141684</v>
      </c>
      <c r="E308" s="8" t="s">
        <v>18</v>
      </c>
      <c r="F308" s="8">
        <v>3</v>
      </c>
      <c r="G308" s="23">
        <f t="shared" si="17"/>
        <v>144</v>
      </c>
      <c r="H308" s="9">
        <v>158.24</v>
      </c>
      <c r="I308" s="9">
        <v>474.72</v>
      </c>
      <c r="J308" s="8" t="s">
        <v>39</v>
      </c>
      <c r="K308" s="10">
        <f t="shared" si="18"/>
        <v>110.24000000000001</v>
      </c>
      <c r="L308" s="11">
        <f t="shared" si="19"/>
        <v>330.72</v>
      </c>
      <c r="M308" s="19">
        <f t="shared" si="20"/>
        <v>69.666329625884742</v>
      </c>
    </row>
    <row r="309" spans="1:13" x14ac:dyDescent="0.3">
      <c r="A309" s="7" t="s">
        <v>28</v>
      </c>
      <c r="B309" s="8" t="s">
        <v>17</v>
      </c>
      <c r="C309" s="17">
        <v>45</v>
      </c>
      <c r="D309" s="8">
        <v>141684</v>
      </c>
      <c r="E309" s="8" t="s">
        <v>18</v>
      </c>
      <c r="F309" s="8">
        <v>1</v>
      </c>
      <c r="G309" s="23">
        <f t="shared" si="17"/>
        <v>45</v>
      </c>
      <c r="H309" s="9">
        <v>108.19</v>
      </c>
      <c r="I309" s="9">
        <v>108.19</v>
      </c>
      <c r="J309" s="8" t="s">
        <v>39</v>
      </c>
      <c r="K309" s="10">
        <f t="shared" si="18"/>
        <v>63.19</v>
      </c>
      <c r="L309" s="11">
        <f t="shared" si="19"/>
        <v>63.19</v>
      </c>
      <c r="M309" s="19">
        <f t="shared" si="20"/>
        <v>58.406507070893795</v>
      </c>
    </row>
    <row r="310" spans="1:13" x14ac:dyDescent="0.3">
      <c r="A310" s="7" t="s">
        <v>178</v>
      </c>
      <c r="B310" s="8">
        <v>0</v>
      </c>
      <c r="C310" s="17">
        <v>199</v>
      </c>
      <c r="D310" s="8">
        <v>141684</v>
      </c>
      <c r="E310" s="8" t="s">
        <v>18</v>
      </c>
      <c r="F310" s="8">
        <v>2</v>
      </c>
      <c r="G310" s="23">
        <f t="shared" si="17"/>
        <v>398</v>
      </c>
      <c r="H310" s="9">
        <v>680.8</v>
      </c>
      <c r="I310" s="9">
        <v>1361.6</v>
      </c>
      <c r="J310" s="8" t="s">
        <v>39</v>
      </c>
      <c r="K310" s="10">
        <f t="shared" si="18"/>
        <v>481.79999999999995</v>
      </c>
      <c r="L310" s="11">
        <f t="shared" si="19"/>
        <v>963.59999999999991</v>
      </c>
      <c r="M310" s="19">
        <f t="shared" si="20"/>
        <v>70.769682726204465</v>
      </c>
    </row>
    <row r="311" spans="1:13" x14ac:dyDescent="0.3">
      <c r="A311" s="7" t="s">
        <v>248</v>
      </c>
      <c r="B311" s="8">
        <v>0</v>
      </c>
      <c r="C311" s="17">
        <v>85</v>
      </c>
      <c r="D311" s="8">
        <v>141684</v>
      </c>
      <c r="E311" s="8" t="s">
        <v>18</v>
      </c>
      <c r="F311" s="8">
        <v>1</v>
      </c>
      <c r="G311" s="23">
        <f t="shared" si="17"/>
        <v>85</v>
      </c>
      <c r="H311" s="9">
        <v>290.72000000000003</v>
      </c>
      <c r="I311" s="9">
        <v>290.72000000000003</v>
      </c>
      <c r="J311" s="8" t="s">
        <v>39</v>
      </c>
      <c r="K311" s="10">
        <f t="shared" si="18"/>
        <v>205.72000000000003</v>
      </c>
      <c r="L311" s="11">
        <f t="shared" si="19"/>
        <v>205.72000000000003</v>
      </c>
      <c r="M311" s="19">
        <f t="shared" si="20"/>
        <v>70.762245459548708</v>
      </c>
    </row>
    <row r="312" spans="1:13" x14ac:dyDescent="0.3">
      <c r="A312" s="7" t="s">
        <v>75</v>
      </c>
      <c r="B312" s="8">
        <v>0</v>
      </c>
      <c r="C312" s="17">
        <v>50</v>
      </c>
      <c r="D312" s="8">
        <v>141684</v>
      </c>
      <c r="E312" s="8" t="s">
        <v>18</v>
      </c>
      <c r="F312" s="8">
        <v>1</v>
      </c>
      <c r="G312" s="23">
        <f t="shared" si="17"/>
        <v>50</v>
      </c>
      <c r="H312" s="9">
        <v>400</v>
      </c>
      <c r="I312" s="9">
        <v>400</v>
      </c>
      <c r="J312" s="8" t="s">
        <v>39</v>
      </c>
      <c r="K312" s="10">
        <f t="shared" si="18"/>
        <v>350</v>
      </c>
      <c r="L312" s="11">
        <f t="shared" si="19"/>
        <v>350</v>
      </c>
      <c r="M312" s="19">
        <f t="shared" si="20"/>
        <v>87.5</v>
      </c>
    </row>
    <row r="313" spans="1:13" x14ac:dyDescent="0.3">
      <c r="A313" s="7" t="s">
        <v>82</v>
      </c>
      <c r="B313" s="8" t="s">
        <v>50</v>
      </c>
      <c r="C313" s="17">
        <v>166</v>
      </c>
      <c r="D313" s="8">
        <v>141684</v>
      </c>
      <c r="E313" s="8" t="s">
        <v>18</v>
      </c>
      <c r="F313" s="8">
        <v>1</v>
      </c>
      <c r="G313" s="23">
        <f t="shared" si="17"/>
        <v>166</v>
      </c>
      <c r="H313" s="9">
        <v>542.5</v>
      </c>
      <c r="I313" s="9">
        <v>542.5</v>
      </c>
      <c r="J313" s="8" t="s">
        <v>39</v>
      </c>
      <c r="K313" s="10">
        <f t="shared" si="18"/>
        <v>376.5</v>
      </c>
      <c r="L313" s="11">
        <f t="shared" si="19"/>
        <v>376.5</v>
      </c>
      <c r="M313" s="19">
        <f t="shared" si="20"/>
        <v>69.400921658986164</v>
      </c>
    </row>
    <row r="314" spans="1:13" x14ac:dyDescent="0.3">
      <c r="A314" s="7" t="s">
        <v>249</v>
      </c>
      <c r="B314" s="8" t="s">
        <v>94</v>
      </c>
      <c r="C314" s="17">
        <v>0</v>
      </c>
      <c r="D314" s="8">
        <v>141684</v>
      </c>
      <c r="E314" s="8" t="s">
        <v>18</v>
      </c>
      <c r="F314" s="8">
        <v>1</v>
      </c>
      <c r="G314" s="23">
        <f t="shared" si="17"/>
        <v>0</v>
      </c>
      <c r="H314" s="9">
        <v>83.17</v>
      </c>
      <c r="I314" s="9">
        <v>83.17</v>
      </c>
      <c r="J314" s="8" t="s">
        <v>39</v>
      </c>
      <c r="K314" s="10">
        <f t="shared" si="18"/>
        <v>83.17</v>
      </c>
      <c r="L314" s="11">
        <f t="shared" si="19"/>
        <v>83.17</v>
      </c>
      <c r="M314" s="19">
        <f t="shared" si="20"/>
        <v>100</v>
      </c>
    </row>
    <row r="315" spans="1:13" x14ac:dyDescent="0.3">
      <c r="A315" s="7" t="s">
        <v>250</v>
      </c>
      <c r="B315" s="8" t="s">
        <v>52</v>
      </c>
      <c r="C315" s="17">
        <v>32</v>
      </c>
      <c r="D315" s="8">
        <v>141684</v>
      </c>
      <c r="E315" s="8" t="s">
        <v>18</v>
      </c>
      <c r="F315" s="8">
        <v>2</v>
      </c>
      <c r="G315" s="23">
        <f t="shared" si="17"/>
        <v>64</v>
      </c>
      <c r="H315" s="9">
        <v>55.2</v>
      </c>
      <c r="I315" s="9">
        <v>110.4</v>
      </c>
      <c r="J315" s="8" t="s">
        <v>39</v>
      </c>
      <c r="K315" s="10">
        <f t="shared" si="18"/>
        <v>23.200000000000003</v>
      </c>
      <c r="L315" s="11">
        <f t="shared" si="19"/>
        <v>46.400000000000006</v>
      </c>
      <c r="M315" s="19">
        <f t="shared" si="20"/>
        <v>42.028985507246382</v>
      </c>
    </row>
    <row r="316" spans="1:13" x14ac:dyDescent="0.3">
      <c r="A316" s="7" t="s">
        <v>251</v>
      </c>
      <c r="B316" s="8" t="s">
        <v>111</v>
      </c>
      <c r="C316" s="17">
        <v>359</v>
      </c>
      <c r="D316" s="8">
        <v>141685</v>
      </c>
      <c r="E316" s="8" t="s">
        <v>18</v>
      </c>
      <c r="F316" s="8">
        <v>1</v>
      </c>
      <c r="G316" s="23">
        <f t="shared" si="17"/>
        <v>359</v>
      </c>
      <c r="H316" s="9">
        <v>467.36</v>
      </c>
      <c r="I316" s="9">
        <v>467.36</v>
      </c>
      <c r="J316" s="8" t="s">
        <v>33</v>
      </c>
      <c r="K316" s="10">
        <f t="shared" si="18"/>
        <v>108.36000000000001</v>
      </c>
      <c r="L316" s="11">
        <f t="shared" si="19"/>
        <v>108.36000000000001</v>
      </c>
      <c r="M316" s="19">
        <f t="shared" si="20"/>
        <v>23.185552892844917</v>
      </c>
    </row>
    <row r="317" spans="1:13" x14ac:dyDescent="0.3">
      <c r="A317" s="7" t="s">
        <v>171</v>
      </c>
      <c r="B317" s="8" t="s">
        <v>13</v>
      </c>
      <c r="C317" s="17">
        <v>267</v>
      </c>
      <c r="D317" s="8">
        <v>141686</v>
      </c>
      <c r="E317" s="8" t="s">
        <v>14</v>
      </c>
      <c r="F317" s="8">
        <v>1</v>
      </c>
      <c r="G317" s="23">
        <f t="shared" si="17"/>
        <v>267</v>
      </c>
      <c r="H317" s="9">
        <v>1273.5</v>
      </c>
      <c r="I317" s="9">
        <v>1273.5</v>
      </c>
      <c r="J317" s="8" t="s">
        <v>15</v>
      </c>
      <c r="K317" s="10">
        <f t="shared" si="18"/>
        <v>1006.5</v>
      </c>
      <c r="L317" s="11">
        <f t="shared" si="19"/>
        <v>1006.5</v>
      </c>
      <c r="M317" s="19">
        <f t="shared" si="20"/>
        <v>79.034157832744398</v>
      </c>
    </row>
    <row r="318" spans="1:13" x14ac:dyDescent="0.3">
      <c r="A318" s="7" t="s">
        <v>252</v>
      </c>
      <c r="B318" s="8" t="s">
        <v>60</v>
      </c>
      <c r="C318" s="17">
        <v>54</v>
      </c>
      <c r="D318" s="8">
        <v>141687</v>
      </c>
      <c r="E318" s="8" t="s">
        <v>18</v>
      </c>
      <c r="F318" s="8">
        <v>2</v>
      </c>
      <c r="G318" s="23">
        <f t="shared" si="17"/>
        <v>108</v>
      </c>
      <c r="H318" s="9">
        <v>180.32</v>
      </c>
      <c r="I318" s="9">
        <v>360.64</v>
      </c>
      <c r="J318" s="8" t="s">
        <v>19</v>
      </c>
      <c r="K318" s="10">
        <f t="shared" si="18"/>
        <v>126.32</v>
      </c>
      <c r="L318" s="11">
        <f t="shared" si="19"/>
        <v>252.64</v>
      </c>
      <c r="M318" s="19">
        <f t="shared" si="20"/>
        <v>70.053238686779068</v>
      </c>
    </row>
    <row r="319" spans="1:13" x14ac:dyDescent="0.3">
      <c r="A319" s="7" t="s">
        <v>253</v>
      </c>
      <c r="B319" s="8">
        <v>0</v>
      </c>
      <c r="C319" s="17">
        <v>0</v>
      </c>
      <c r="D319" s="8">
        <v>141687</v>
      </c>
      <c r="E319" s="8" t="s">
        <v>18</v>
      </c>
      <c r="F319" s="8">
        <v>1</v>
      </c>
      <c r="G319" s="23">
        <f t="shared" si="17"/>
        <v>0</v>
      </c>
      <c r="H319" s="9">
        <v>450</v>
      </c>
      <c r="I319" s="9">
        <v>450</v>
      </c>
      <c r="J319" s="8" t="s">
        <v>19</v>
      </c>
      <c r="K319" s="10">
        <f t="shared" si="18"/>
        <v>450</v>
      </c>
      <c r="L319" s="11">
        <f t="shared" si="19"/>
        <v>450</v>
      </c>
      <c r="M319" s="19">
        <f t="shared" si="20"/>
        <v>100</v>
      </c>
    </row>
    <row r="320" spans="1:13" x14ac:dyDescent="0.3">
      <c r="A320" s="7" t="s">
        <v>254</v>
      </c>
      <c r="B320" s="8" t="s">
        <v>13</v>
      </c>
      <c r="C320" s="17">
        <v>95</v>
      </c>
      <c r="D320" s="8">
        <v>141688</v>
      </c>
      <c r="E320" s="8" t="s">
        <v>18</v>
      </c>
      <c r="F320" s="8">
        <v>1</v>
      </c>
      <c r="G320" s="23">
        <f t="shared" si="17"/>
        <v>95</v>
      </c>
      <c r="H320" s="9">
        <v>415.84</v>
      </c>
      <c r="I320" s="9">
        <v>415.84</v>
      </c>
      <c r="J320" s="8" t="s">
        <v>66</v>
      </c>
      <c r="K320" s="10">
        <f t="shared" si="18"/>
        <v>320.83999999999997</v>
      </c>
      <c r="L320" s="11">
        <f t="shared" si="19"/>
        <v>320.83999999999997</v>
      </c>
      <c r="M320" s="19">
        <f t="shared" si="20"/>
        <v>77.154674874951894</v>
      </c>
    </row>
    <row r="321" spans="1:13" x14ac:dyDescent="0.3">
      <c r="A321" s="7" t="s">
        <v>150</v>
      </c>
      <c r="B321" s="8" t="s">
        <v>26</v>
      </c>
      <c r="C321" s="17">
        <v>83</v>
      </c>
      <c r="D321" s="8">
        <v>141688</v>
      </c>
      <c r="E321" s="8" t="s">
        <v>18</v>
      </c>
      <c r="F321" s="8">
        <v>1</v>
      </c>
      <c r="G321" s="23">
        <f t="shared" si="17"/>
        <v>83</v>
      </c>
      <c r="H321" s="9">
        <v>276</v>
      </c>
      <c r="I321" s="9">
        <v>276</v>
      </c>
      <c r="J321" s="8" t="s">
        <v>66</v>
      </c>
      <c r="K321" s="10">
        <f t="shared" si="18"/>
        <v>193</v>
      </c>
      <c r="L321" s="11">
        <f t="shared" si="19"/>
        <v>193</v>
      </c>
      <c r="M321" s="19">
        <f t="shared" si="20"/>
        <v>69.927536231884062</v>
      </c>
    </row>
    <row r="322" spans="1:13" x14ac:dyDescent="0.3">
      <c r="A322" s="7" t="s">
        <v>195</v>
      </c>
      <c r="B322" s="8" t="s">
        <v>26</v>
      </c>
      <c r="C322" s="17">
        <v>298</v>
      </c>
      <c r="D322" s="8">
        <v>141689</v>
      </c>
      <c r="E322" s="8" t="s">
        <v>14</v>
      </c>
      <c r="F322" s="8">
        <v>1</v>
      </c>
      <c r="G322" s="23">
        <f t="shared" ref="G322:G385" si="21">I322-L322</f>
        <v>298</v>
      </c>
      <c r="H322" s="9">
        <v>1013.2</v>
      </c>
      <c r="I322" s="9">
        <v>1013.2</v>
      </c>
      <c r="J322" s="8" t="s">
        <v>19</v>
      </c>
      <c r="K322" s="10">
        <f t="shared" ref="K322:K385" si="22">H322-C322</f>
        <v>715.2</v>
      </c>
      <c r="L322" s="11">
        <f t="shared" ref="L322:L385" si="23">K322*F322</f>
        <v>715.2</v>
      </c>
      <c r="M322" s="19">
        <f t="shared" si="20"/>
        <v>70.588235294117652</v>
      </c>
    </row>
    <row r="323" spans="1:13" x14ac:dyDescent="0.3">
      <c r="A323" s="7" t="s">
        <v>255</v>
      </c>
      <c r="B323" s="8" t="s">
        <v>96</v>
      </c>
      <c r="C323" s="17">
        <v>85</v>
      </c>
      <c r="D323" s="8">
        <v>141689</v>
      </c>
      <c r="E323" s="8" t="s">
        <v>14</v>
      </c>
      <c r="F323" s="8">
        <v>1</v>
      </c>
      <c r="G323" s="23">
        <f t="shared" si="21"/>
        <v>85</v>
      </c>
      <c r="H323" s="9">
        <v>361.25</v>
      </c>
      <c r="I323" s="9">
        <v>361.25</v>
      </c>
      <c r="J323" s="8" t="s">
        <v>19</v>
      </c>
      <c r="K323" s="10">
        <f t="shared" si="22"/>
        <v>276.25</v>
      </c>
      <c r="L323" s="11">
        <f t="shared" si="23"/>
        <v>276.25</v>
      </c>
      <c r="M323" s="19">
        <f t="shared" si="20"/>
        <v>76.470588235294116</v>
      </c>
    </row>
    <row r="324" spans="1:13" x14ac:dyDescent="0.3">
      <c r="A324" s="7" t="s">
        <v>209</v>
      </c>
      <c r="B324" s="8" t="s">
        <v>156</v>
      </c>
      <c r="C324" s="17">
        <v>218</v>
      </c>
      <c r="D324" s="8">
        <v>141690</v>
      </c>
      <c r="E324" s="8" t="s">
        <v>18</v>
      </c>
      <c r="F324" s="8">
        <v>1</v>
      </c>
      <c r="G324" s="23">
        <f t="shared" si="21"/>
        <v>218</v>
      </c>
      <c r="H324" s="9">
        <v>0</v>
      </c>
      <c r="I324" s="9">
        <v>0</v>
      </c>
      <c r="J324" s="8" t="s">
        <v>19</v>
      </c>
      <c r="K324" s="10">
        <f t="shared" si="22"/>
        <v>-218</v>
      </c>
      <c r="L324" s="11">
        <f t="shared" si="23"/>
        <v>-218</v>
      </c>
      <c r="M324" s="19" t="e">
        <f t="shared" si="20"/>
        <v>#DIV/0!</v>
      </c>
    </row>
    <row r="325" spans="1:13" x14ac:dyDescent="0.3">
      <c r="A325" s="7" t="s">
        <v>256</v>
      </c>
      <c r="B325" s="8" t="s">
        <v>96</v>
      </c>
      <c r="C325" s="17">
        <v>84</v>
      </c>
      <c r="D325" s="8">
        <v>141691</v>
      </c>
      <c r="E325" s="8" t="s">
        <v>18</v>
      </c>
      <c r="F325" s="8">
        <v>1</v>
      </c>
      <c r="G325" s="23">
        <f t="shared" si="21"/>
        <v>84</v>
      </c>
      <c r="H325" s="9">
        <v>319</v>
      </c>
      <c r="I325" s="9">
        <v>319</v>
      </c>
      <c r="J325" s="8" t="s">
        <v>19</v>
      </c>
      <c r="K325" s="10">
        <f t="shared" si="22"/>
        <v>235</v>
      </c>
      <c r="L325" s="11">
        <f t="shared" si="23"/>
        <v>235</v>
      </c>
      <c r="M325" s="19">
        <f t="shared" si="20"/>
        <v>73.667711598746081</v>
      </c>
    </row>
    <row r="326" spans="1:13" x14ac:dyDescent="0.3">
      <c r="A326" s="7" t="s">
        <v>256</v>
      </c>
      <c r="B326" s="8" t="s">
        <v>96</v>
      </c>
      <c r="C326" s="17">
        <v>84</v>
      </c>
      <c r="D326" s="8">
        <v>141691</v>
      </c>
      <c r="E326" s="8" t="s">
        <v>18</v>
      </c>
      <c r="F326" s="8">
        <v>1</v>
      </c>
      <c r="G326" s="23">
        <f t="shared" si="21"/>
        <v>84</v>
      </c>
      <c r="H326" s="9">
        <v>255</v>
      </c>
      <c r="I326" s="9">
        <v>255</v>
      </c>
      <c r="J326" s="8" t="s">
        <v>19</v>
      </c>
      <c r="K326" s="10">
        <f t="shared" si="22"/>
        <v>171</v>
      </c>
      <c r="L326" s="11">
        <f t="shared" si="23"/>
        <v>171</v>
      </c>
      <c r="M326" s="19">
        <f t="shared" si="20"/>
        <v>67.058823529411754</v>
      </c>
    </row>
    <row r="327" spans="1:13" x14ac:dyDescent="0.3">
      <c r="A327" s="7" t="s">
        <v>57</v>
      </c>
      <c r="B327" s="8" t="s">
        <v>44</v>
      </c>
      <c r="C327" s="17">
        <v>35</v>
      </c>
      <c r="D327" s="8">
        <v>141692</v>
      </c>
      <c r="E327" s="8" t="s">
        <v>14</v>
      </c>
      <c r="F327" s="8">
        <v>4</v>
      </c>
      <c r="G327" s="23">
        <f t="shared" si="21"/>
        <v>140</v>
      </c>
      <c r="H327" s="9">
        <v>148.75</v>
      </c>
      <c r="I327" s="9">
        <v>595</v>
      </c>
      <c r="J327" s="8" t="s">
        <v>15</v>
      </c>
      <c r="K327" s="10">
        <f t="shared" si="22"/>
        <v>113.75</v>
      </c>
      <c r="L327" s="11">
        <f t="shared" si="23"/>
        <v>455</v>
      </c>
      <c r="M327" s="19">
        <f t="shared" si="20"/>
        <v>76.470588235294116</v>
      </c>
    </row>
    <row r="328" spans="1:13" x14ac:dyDescent="0.3">
      <c r="A328" s="7" t="s">
        <v>257</v>
      </c>
      <c r="B328" s="8" t="s">
        <v>21</v>
      </c>
      <c r="C328" s="17">
        <v>250</v>
      </c>
      <c r="D328" s="8">
        <v>141693</v>
      </c>
      <c r="E328" s="8" t="s">
        <v>18</v>
      </c>
      <c r="F328" s="8">
        <v>1</v>
      </c>
      <c r="G328" s="23">
        <f t="shared" si="21"/>
        <v>250</v>
      </c>
      <c r="H328" s="9">
        <v>828</v>
      </c>
      <c r="I328" s="9">
        <v>828</v>
      </c>
      <c r="J328" s="8" t="s">
        <v>66</v>
      </c>
      <c r="K328" s="10">
        <f t="shared" si="22"/>
        <v>578</v>
      </c>
      <c r="L328" s="11">
        <f t="shared" si="23"/>
        <v>578</v>
      </c>
      <c r="M328" s="19">
        <f t="shared" si="20"/>
        <v>69.806763285024147</v>
      </c>
    </row>
    <row r="329" spans="1:13" x14ac:dyDescent="0.3">
      <c r="A329" s="7" t="s">
        <v>69</v>
      </c>
      <c r="B329" s="8" t="s">
        <v>44</v>
      </c>
      <c r="C329" s="17">
        <v>0</v>
      </c>
      <c r="D329" s="8">
        <v>141693</v>
      </c>
      <c r="E329" s="8" t="s">
        <v>18</v>
      </c>
      <c r="F329" s="8">
        <v>6</v>
      </c>
      <c r="G329" s="23">
        <f t="shared" si="21"/>
        <v>0</v>
      </c>
      <c r="H329" s="9">
        <v>165.6</v>
      </c>
      <c r="I329" s="9">
        <v>993.6</v>
      </c>
      <c r="J329" s="8" t="s">
        <v>66</v>
      </c>
      <c r="K329" s="10">
        <f t="shared" si="22"/>
        <v>165.6</v>
      </c>
      <c r="L329" s="11">
        <f t="shared" si="23"/>
        <v>993.59999999999991</v>
      </c>
      <c r="M329" s="19">
        <f t="shared" si="20"/>
        <v>99.999999999999986</v>
      </c>
    </row>
    <row r="330" spans="1:13" x14ac:dyDescent="0.3">
      <c r="A330" s="7" t="s">
        <v>157</v>
      </c>
      <c r="B330" s="8" t="s">
        <v>54</v>
      </c>
      <c r="C330" s="17">
        <v>197</v>
      </c>
      <c r="D330" s="8">
        <v>141693</v>
      </c>
      <c r="E330" s="8" t="s">
        <v>18</v>
      </c>
      <c r="F330" s="8">
        <v>1</v>
      </c>
      <c r="G330" s="23">
        <f t="shared" si="21"/>
        <v>197</v>
      </c>
      <c r="H330" s="9">
        <v>651.36</v>
      </c>
      <c r="I330" s="9">
        <v>651.36</v>
      </c>
      <c r="J330" s="8" t="s">
        <v>66</v>
      </c>
      <c r="K330" s="10">
        <f t="shared" si="22"/>
        <v>454.36</v>
      </c>
      <c r="L330" s="11">
        <f t="shared" si="23"/>
        <v>454.36</v>
      </c>
      <c r="M330" s="19">
        <f t="shared" si="20"/>
        <v>69.755588307541146</v>
      </c>
    </row>
    <row r="331" spans="1:13" x14ac:dyDescent="0.3">
      <c r="A331" s="7" t="s">
        <v>257</v>
      </c>
      <c r="B331" s="8" t="s">
        <v>21</v>
      </c>
      <c r="C331" s="17">
        <v>250</v>
      </c>
      <c r="D331" s="8">
        <v>141693</v>
      </c>
      <c r="E331" s="8" t="s">
        <v>18</v>
      </c>
      <c r="F331" s="8">
        <v>1</v>
      </c>
      <c r="G331" s="23">
        <f t="shared" si="21"/>
        <v>250</v>
      </c>
      <c r="H331" s="9">
        <v>209.76</v>
      </c>
      <c r="I331" s="9">
        <v>209.76</v>
      </c>
      <c r="J331" s="8" t="s">
        <v>66</v>
      </c>
      <c r="K331" s="10">
        <f t="shared" si="22"/>
        <v>-40.240000000000009</v>
      </c>
      <c r="L331" s="11">
        <f t="shared" si="23"/>
        <v>-40.240000000000009</v>
      </c>
      <c r="M331" s="19">
        <f t="shared" si="20"/>
        <v>-19.183829138062553</v>
      </c>
    </row>
    <row r="332" spans="1:13" x14ac:dyDescent="0.3">
      <c r="A332" s="7" t="s">
        <v>258</v>
      </c>
      <c r="B332" s="8" t="s">
        <v>26</v>
      </c>
      <c r="C332" s="17">
        <v>212</v>
      </c>
      <c r="D332" s="8">
        <v>141694</v>
      </c>
      <c r="E332" s="8" t="s">
        <v>18</v>
      </c>
      <c r="F332" s="8">
        <v>1</v>
      </c>
      <c r="G332" s="23">
        <f t="shared" si="21"/>
        <v>212</v>
      </c>
      <c r="H332" s="9">
        <v>661.5</v>
      </c>
      <c r="I332" s="9">
        <v>661.5</v>
      </c>
      <c r="J332" s="8" t="s">
        <v>19</v>
      </c>
      <c r="K332" s="10">
        <f t="shared" si="22"/>
        <v>449.5</v>
      </c>
      <c r="L332" s="11">
        <f t="shared" si="23"/>
        <v>449.5</v>
      </c>
      <c r="M332" s="19">
        <f t="shared" si="20"/>
        <v>67.951625094482239</v>
      </c>
    </row>
    <row r="333" spans="1:13" x14ac:dyDescent="0.3">
      <c r="A333" s="7" t="s">
        <v>259</v>
      </c>
      <c r="B333" s="8" t="s">
        <v>35</v>
      </c>
      <c r="C333" s="17">
        <v>85</v>
      </c>
      <c r="D333" s="8">
        <v>141694</v>
      </c>
      <c r="E333" s="8" t="s">
        <v>18</v>
      </c>
      <c r="F333" s="8">
        <v>2</v>
      </c>
      <c r="G333" s="23">
        <f t="shared" si="21"/>
        <v>170</v>
      </c>
      <c r="H333" s="9">
        <v>41.3</v>
      </c>
      <c r="I333" s="9">
        <v>82.6</v>
      </c>
      <c r="J333" s="8" t="s">
        <v>19</v>
      </c>
      <c r="K333" s="10">
        <f t="shared" si="22"/>
        <v>-43.7</v>
      </c>
      <c r="L333" s="11">
        <f t="shared" si="23"/>
        <v>-87.4</v>
      </c>
      <c r="M333" s="19">
        <f t="shared" si="20"/>
        <v>-105.81113801452786</v>
      </c>
    </row>
    <row r="334" spans="1:13" x14ac:dyDescent="0.3">
      <c r="A334" s="7" t="s">
        <v>259</v>
      </c>
      <c r="B334" s="8" t="s">
        <v>35</v>
      </c>
      <c r="C334" s="17">
        <v>85</v>
      </c>
      <c r="D334" s="8">
        <v>141695</v>
      </c>
      <c r="E334" s="8" t="s">
        <v>27</v>
      </c>
      <c r="F334" s="8">
        <v>1</v>
      </c>
      <c r="G334" s="23">
        <f t="shared" si="21"/>
        <v>85</v>
      </c>
      <c r="H334" s="9">
        <v>312.8</v>
      </c>
      <c r="I334" s="9">
        <v>312.8</v>
      </c>
      <c r="J334" s="8" t="s">
        <v>19</v>
      </c>
      <c r="K334" s="10">
        <f t="shared" si="22"/>
        <v>227.8</v>
      </c>
      <c r="L334" s="11">
        <f t="shared" si="23"/>
        <v>227.8</v>
      </c>
      <c r="M334" s="19">
        <f t="shared" si="20"/>
        <v>72.826086956521735</v>
      </c>
    </row>
    <row r="335" spans="1:13" x14ac:dyDescent="0.3">
      <c r="A335" s="7" t="s">
        <v>255</v>
      </c>
      <c r="B335" s="8" t="s">
        <v>96</v>
      </c>
      <c r="C335" s="17">
        <v>85</v>
      </c>
      <c r="D335" s="8">
        <v>141695</v>
      </c>
      <c r="E335" s="8" t="s">
        <v>27</v>
      </c>
      <c r="F335" s="8">
        <v>1</v>
      </c>
      <c r="G335" s="23">
        <f t="shared" si="21"/>
        <v>85</v>
      </c>
      <c r="H335" s="9">
        <v>312.8</v>
      </c>
      <c r="I335" s="9">
        <v>312.8</v>
      </c>
      <c r="J335" s="8" t="s">
        <v>19</v>
      </c>
      <c r="K335" s="10">
        <f t="shared" si="22"/>
        <v>227.8</v>
      </c>
      <c r="L335" s="11">
        <f t="shared" si="23"/>
        <v>227.8</v>
      </c>
      <c r="M335" s="19">
        <f t="shared" ref="M335:M398" si="24">L335/I335*100</f>
        <v>72.826086956521735</v>
      </c>
    </row>
    <row r="336" spans="1:13" x14ac:dyDescent="0.3">
      <c r="A336" s="7" t="s">
        <v>260</v>
      </c>
      <c r="B336" s="8" t="s">
        <v>94</v>
      </c>
      <c r="C336" s="17">
        <v>33</v>
      </c>
      <c r="D336" s="8">
        <v>141696</v>
      </c>
      <c r="E336" s="8" t="s">
        <v>27</v>
      </c>
      <c r="F336" s="8">
        <v>1</v>
      </c>
      <c r="G336" s="23">
        <f t="shared" si="21"/>
        <v>33</v>
      </c>
      <c r="H336" s="9">
        <v>61.08</v>
      </c>
      <c r="I336" s="9">
        <v>61.08</v>
      </c>
      <c r="J336" s="8" t="s">
        <v>66</v>
      </c>
      <c r="K336" s="10">
        <f t="shared" si="22"/>
        <v>28.08</v>
      </c>
      <c r="L336" s="11">
        <f t="shared" si="23"/>
        <v>28.08</v>
      </c>
      <c r="M336" s="19">
        <f t="shared" si="24"/>
        <v>45.972495088408643</v>
      </c>
    </row>
    <row r="337" spans="1:13" x14ac:dyDescent="0.3">
      <c r="A337" s="7" t="s">
        <v>206</v>
      </c>
      <c r="B337" s="8" t="s">
        <v>60</v>
      </c>
      <c r="C337" s="17">
        <v>49</v>
      </c>
      <c r="D337" s="8">
        <v>141697</v>
      </c>
      <c r="E337" s="8" t="s">
        <v>14</v>
      </c>
      <c r="F337" s="8">
        <v>1</v>
      </c>
      <c r="G337" s="23">
        <f t="shared" si="21"/>
        <v>49</v>
      </c>
      <c r="H337" s="9">
        <v>191.25</v>
      </c>
      <c r="I337" s="9">
        <v>191.25</v>
      </c>
      <c r="J337" s="8" t="s">
        <v>15</v>
      </c>
      <c r="K337" s="10">
        <f t="shared" si="22"/>
        <v>142.25</v>
      </c>
      <c r="L337" s="11">
        <f t="shared" si="23"/>
        <v>142.25</v>
      </c>
      <c r="M337" s="19">
        <f t="shared" si="24"/>
        <v>74.379084967320267</v>
      </c>
    </row>
    <row r="338" spans="1:13" x14ac:dyDescent="0.3">
      <c r="A338" s="7" t="s">
        <v>261</v>
      </c>
      <c r="B338" s="8" t="s">
        <v>60</v>
      </c>
      <c r="C338" s="17">
        <v>56</v>
      </c>
      <c r="D338" s="8">
        <v>141697</v>
      </c>
      <c r="E338" s="8" t="s">
        <v>14</v>
      </c>
      <c r="F338" s="8">
        <v>1</v>
      </c>
      <c r="G338" s="23">
        <f t="shared" si="21"/>
        <v>56</v>
      </c>
      <c r="H338" s="9">
        <v>216.75</v>
      </c>
      <c r="I338" s="9">
        <v>216.75</v>
      </c>
      <c r="J338" s="8" t="s">
        <v>15</v>
      </c>
      <c r="K338" s="10">
        <f t="shared" si="22"/>
        <v>160.75</v>
      </c>
      <c r="L338" s="11">
        <f t="shared" si="23"/>
        <v>160.75</v>
      </c>
      <c r="M338" s="19">
        <f t="shared" si="24"/>
        <v>74.16378316032295</v>
      </c>
    </row>
    <row r="339" spans="1:13" x14ac:dyDescent="0.3">
      <c r="A339" s="7" t="s">
        <v>152</v>
      </c>
      <c r="B339" s="8" t="s">
        <v>21</v>
      </c>
      <c r="C339" s="17">
        <v>332</v>
      </c>
      <c r="D339" s="8">
        <v>141698</v>
      </c>
      <c r="E339" s="8" t="s">
        <v>18</v>
      </c>
      <c r="F339" s="8">
        <v>1</v>
      </c>
      <c r="G339" s="23">
        <f t="shared" si="21"/>
        <v>332</v>
      </c>
      <c r="H339" s="9">
        <v>1173.92</v>
      </c>
      <c r="I339" s="9">
        <v>1173.92</v>
      </c>
      <c r="J339" s="8" t="s">
        <v>66</v>
      </c>
      <c r="K339" s="10">
        <f t="shared" si="22"/>
        <v>841.92000000000007</v>
      </c>
      <c r="L339" s="11">
        <f t="shared" si="23"/>
        <v>841.92000000000007</v>
      </c>
      <c r="M339" s="19">
        <f t="shared" si="24"/>
        <v>71.718686111489717</v>
      </c>
    </row>
    <row r="340" spans="1:13" x14ac:dyDescent="0.3">
      <c r="A340" s="7" t="s">
        <v>262</v>
      </c>
      <c r="B340" s="8" t="s">
        <v>44</v>
      </c>
      <c r="C340" s="17">
        <v>44</v>
      </c>
      <c r="D340" s="8">
        <v>141698</v>
      </c>
      <c r="E340" s="8" t="s">
        <v>18</v>
      </c>
      <c r="F340" s="8">
        <v>6</v>
      </c>
      <c r="G340" s="23">
        <f t="shared" si="21"/>
        <v>264.00000000000011</v>
      </c>
      <c r="H340" s="9">
        <v>165.6</v>
      </c>
      <c r="I340" s="9">
        <v>993.6</v>
      </c>
      <c r="J340" s="8" t="s">
        <v>66</v>
      </c>
      <c r="K340" s="10">
        <f t="shared" si="22"/>
        <v>121.6</v>
      </c>
      <c r="L340" s="11">
        <f t="shared" si="23"/>
        <v>729.59999999999991</v>
      </c>
      <c r="M340" s="19">
        <f t="shared" si="24"/>
        <v>73.429951690821255</v>
      </c>
    </row>
    <row r="341" spans="1:13" x14ac:dyDescent="0.3">
      <c r="A341" s="7" t="s">
        <v>114</v>
      </c>
      <c r="B341" s="8" t="s">
        <v>23</v>
      </c>
      <c r="C341" s="17">
        <v>50</v>
      </c>
      <c r="D341" s="8">
        <v>141699</v>
      </c>
      <c r="E341" s="8" t="s">
        <v>14</v>
      </c>
      <c r="F341" s="8">
        <v>2</v>
      </c>
      <c r="G341" s="23">
        <f t="shared" si="21"/>
        <v>100</v>
      </c>
      <c r="H341" s="9">
        <v>216.75</v>
      </c>
      <c r="I341" s="9">
        <v>433.5</v>
      </c>
      <c r="J341" s="8" t="s">
        <v>19</v>
      </c>
      <c r="K341" s="10">
        <f t="shared" si="22"/>
        <v>166.75</v>
      </c>
      <c r="L341" s="11">
        <f t="shared" si="23"/>
        <v>333.5</v>
      </c>
      <c r="M341" s="19">
        <f t="shared" si="24"/>
        <v>76.931949250288355</v>
      </c>
    </row>
    <row r="342" spans="1:13" x14ac:dyDescent="0.3">
      <c r="A342" s="7" t="s">
        <v>206</v>
      </c>
      <c r="B342" s="8" t="s">
        <v>60</v>
      </c>
      <c r="C342" s="17">
        <v>49</v>
      </c>
      <c r="D342" s="8">
        <v>141700</v>
      </c>
      <c r="E342" s="8" t="s">
        <v>125</v>
      </c>
      <c r="F342" s="8">
        <v>1</v>
      </c>
      <c r="G342" s="23">
        <f t="shared" si="21"/>
        <v>49</v>
      </c>
      <c r="H342" s="9">
        <v>202.5</v>
      </c>
      <c r="I342" s="9">
        <v>202.5</v>
      </c>
      <c r="J342" s="8" t="s">
        <v>207</v>
      </c>
      <c r="K342" s="10">
        <f t="shared" si="22"/>
        <v>153.5</v>
      </c>
      <c r="L342" s="11">
        <f t="shared" si="23"/>
        <v>153.5</v>
      </c>
      <c r="M342" s="19">
        <f t="shared" si="24"/>
        <v>75.802469135802468</v>
      </c>
    </row>
    <row r="343" spans="1:13" x14ac:dyDescent="0.3">
      <c r="A343" s="7" t="s">
        <v>263</v>
      </c>
      <c r="B343" s="8" t="s">
        <v>90</v>
      </c>
      <c r="C343" s="17">
        <v>339</v>
      </c>
      <c r="D343" s="8">
        <v>141701</v>
      </c>
      <c r="E343" s="8" t="s">
        <v>14</v>
      </c>
      <c r="F343" s="8">
        <v>1</v>
      </c>
      <c r="G343" s="23">
        <f t="shared" si="21"/>
        <v>339</v>
      </c>
      <c r="H343" s="9">
        <v>1398.25</v>
      </c>
      <c r="I343" s="9">
        <v>1398.25</v>
      </c>
      <c r="J343" s="8" t="s">
        <v>15</v>
      </c>
      <c r="K343" s="10">
        <f t="shared" si="22"/>
        <v>1059.25</v>
      </c>
      <c r="L343" s="11">
        <f t="shared" si="23"/>
        <v>1059.25</v>
      </c>
      <c r="M343" s="19">
        <f t="shared" si="24"/>
        <v>75.755408546397291</v>
      </c>
    </row>
    <row r="344" spans="1:13" x14ac:dyDescent="0.3">
      <c r="A344" s="7" t="s">
        <v>264</v>
      </c>
      <c r="B344" s="8" t="s">
        <v>30</v>
      </c>
      <c r="C344" s="17">
        <v>78</v>
      </c>
      <c r="D344" s="8">
        <v>141702</v>
      </c>
      <c r="E344" s="8" t="s">
        <v>18</v>
      </c>
      <c r="F344" s="8">
        <v>1</v>
      </c>
      <c r="G344" s="23">
        <f t="shared" si="21"/>
        <v>78</v>
      </c>
      <c r="H344" s="9">
        <v>312.8</v>
      </c>
      <c r="I344" s="9">
        <v>312.8</v>
      </c>
      <c r="J344" s="8" t="s">
        <v>19</v>
      </c>
      <c r="K344" s="10">
        <f t="shared" si="22"/>
        <v>234.8</v>
      </c>
      <c r="L344" s="11">
        <f t="shared" si="23"/>
        <v>234.8</v>
      </c>
      <c r="M344" s="19">
        <f t="shared" si="24"/>
        <v>75.063938618925832</v>
      </c>
    </row>
    <row r="345" spans="1:13" x14ac:dyDescent="0.3">
      <c r="A345" s="7" t="s">
        <v>265</v>
      </c>
      <c r="B345" s="8" t="s">
        <v>21</v>
      </c>
      <c r="C345" s="17">
        <v>119</v>
      </c>
      <c r="D345" s="8">
        <v>141702</v>
      </c>
      <c r="E345" s="8" t="s">
        <v>18</v>
      </c>
      <c r="F345" s="8">
        <v>1</v>
      </c>
      <c r="G345" s="23">
        <f t="shared" si="21"/>
        <v>119</v>
      </c>
      <c r="H345" s="9">
        <v>393.76</v>
      </c>
      <c r="I345" s="9">
        <v>393.76</v>
      </c>
      <c r="J345" s="8" t="s">
        <v>19</v>
      </c>
      <c r="K345" s="10">
        <f t="shared" si="22"/>
        <v>274.76</v>
      </c>
      <c r="L345" s="11">
        <f t="shared" si="23"/>
        <v>274.76</v>
      </c>
      <c r="M345" s="19">
        <f t="shared" si="24"/>
        <v>69.778545306785858</v>
      </c>
    </row>
    <row r="346" spans="1:13" x14ac:dyDescent="0.3">
      <c r="A346" s="7" t="s">
        <v>102</v>
      </c>
      <c r="B346" s="8" t="s">
        <v>60</v>
      </c>
      <c r="C346" s="17">
        <v>57</v>
      </c>
      <c r="D346" s="8">
        <v>141702</v>
      </c>
      <c r="E346" s="8" t="s">
        <v>18</v>
      </c>
      <c r="F346" s="8">
        <v>4</v>
      </c>
      <c r="G346" s="23">
        <f t="shared" si="21"/>
        <v>228</v>
      </c>
      <c r="H346" s="9">
        <v>187.68</v>
      </c>
      <c r="I346" s="9">
        <v>750.72</v>
      </c>
      <c r="J346" s="8" t="s">
        <v>19</v>
      </c>
      <c r="K346" s="10">
        <f t="shared" si="22"/>
        <v>130.68</v>
      </c>
      <c r="L346" s="11">
        <f t="shared" si="23"/>
        <v>522.72</v>
      </c>
      <c r="M346" s="19">
        <f t="shared" si="24"/>
        <v>69.629156010230176</v>
      </c>
    </row>
    <row r="347" spans="1:13" x14ac:dyDescent="0.3">
      <c r="A347" s="7" t="s">
        <v>206</v>
      </c>
      <c r="B347" s="8" t="s">
        <v>60</v>
      </c>
      <c r="C347" s="17">
        <v>49</v>
      </c>
      <c r="D347" s="8">
        <v>141703</v>
      </c>
      <c r="E347" s="8" t="s">
        <v>27</v>
      </c>
      <c r="F347" s="8">
        <v>3</v>
      </c>
      <c r="G347" s="23">
        <f t="shared" si="21"/>
        <v>147.00000000000006</v>
      </c>
      <c r="H347" s="9">
        <v>165.6</v>
      </c>
      <c r="I347" s="9">
        <v>496.8</v>
      </c>
      <c r="J347" s="8" t="s">
        <v>64</v>
      </c>
      <c r="K347" s="10">
        <f t="shared" si="22"/>
        <v>116.6</v>
      </c>
      <c r="L347" s="11">
        <f t="shared" si="23"/>
        <v>349.79999999999995</v>
      </c>
      <c r="M347" s="19">
        <f t="shared" si="24"/>
        <v>70.410628019323667</v>
      </c>
    </row>
    <row r="348" spans="1:13" x14ac:dyDescent="0.3">
      <c r="A348" s="7" t="s">
        <v>266</v>
      </c>
      <c r="B348" s="8" t="s">
        <v>94</v>
      </c>
      <c r="C348" s="17">
        <v>68.5</v>
      </c>
      <c r="D348" s="8">
        <v>141703</v>
      </c>
      <c r="E348" s="8" t="s">
        <v>27</v>
      </c>
      <c r="F348" s="8">
        <v>1</v>
      </c>
      <c r="G348" s="23">
        <f t="shared" si="21"/>
        <v>68.5</v>
      </c>
      <c r="H348" s="9">
        <v>150.88</v>
      </c>
      <c r="I348" s="9">
        <v>150.88</v>
      </c>
      <c r="J348" s="8" t="s">
        <v>64</v>
      </c>
      <c r="K348" s="10">
        <f t="shared" si="22"/>
        <v>82.38</v>
      </c>
      <c r="L348" s="11">
        <f t="shared" si="23"/>
        <v>82.38</v>
      </c>
      <c r="M348" s="19">
        <f t="shared" si="24"/>
        <v>54.599681866383875</v>
      </c>
    </row>
    <row r="349" spans="1:13" x14ac:dyDescent="0.3">
      <c r="A349" s="7" t="s">
        <v>267</v>
      </c>
      <c r="B349" s="8" t="s">
        <v>94</v>
      </c>
      <c r="C349" s="17">
        <v>55</v>
      </c>
      <c r="D349" s="8">
        <v>141704</v>
      </c>
      <c r="E349" s="8" t="s">
        <v>18</v>
      </c>
      <c r="F349" s="8">
        <v>1</v>
      </c>
      <c r="G349" s="23">
        <f t="shared" si="21"/>
        <v>55</v>
      </c>
      <c r="H349" s="9">
        <v>121.44</v>
      </c>
      <c r="I349" s="9">
        <v>121.44</v>
      </c>
      <c r="J349" s="8" t="s">
        <v>33</v>
      </c>
      <c r="K349" s="10">
        <f t="shared" si="22"/>
        <v>66.44</v>
      </c>
      <c r="L349" s="11">
        <f t="shared" si="23"/>
        <v>66.44</v>
      </c>
      <c r="M349" s="19">
        <f t="shared" si="24"/>
        <v>54.710144927536234</v>
      </c>
    </row>
    <row r="350" spans="1:13" x14ac:dyDescent="0.3">
      <c r="A350" s="7" t="s">
        <v>268</v>
      </c>
      <c r="B350" s="8" t="s">
        <v>60</v>
      </c>
      <c r="C350" s="17">
        <v>70</v>
      </c>
      <c r="D350" s="8">
        <v>141705</v>
      </c>
      <c r="E350" s="8" t="s">
        <v>125</v>
      </c>
      <c r="F350" s="8">
        <v>1</v>
      </c>
      <c r="G350" s="23">
        <f t="shared" si="21"/>
        <v>70</v>
      </c>
      <c r="H350" s="9">
        <v>283.5</v>
      </c>
      <c r="I350" s="9">
        <v>283.5</v>
      </c>
      <c r="J350" s="8" t="s">
        <v>126</v>
      </c>
      <c r="K350" s="10">
        <f t="shared" si="22"/>
        <v>213.5</v>
      </c>
      <c r="L350" s="11">
        <f t="shared" si="23"/>
        <v>213.5</v>
      </c>
      <c r="M350" s="19">
        <f t="shared" si="24"/>
        <v>75.308641975308646</v>
      </c>
    </row>
    <row r="351" spans="1:13" x14ac:dyDescent="0.3">
      <c r="A351" s="7" t="s">
        <v>112</v>
      </c>
      <c r="B351" s="8" t="s">
        <v>60</v>
      </c>
      <c r="C351" s="17">
        <v>60</v>
      </c>
      <c r="D351" s="8">
        <v>141706</v>
      </c>
      <c r="E351" s="8" t="s">
        <v>14</v>
      </c>
      <c r="F351" s="8">
        <v>1</v>
      </c>
      <c r="G351" s="23">
        <f t="shared" si="21"/>
        <v>60</v>
      </c>
      <c r="H351" s="9">
        <v>233.75</v>
      </c>
      <c r="I351" s="9">
        <v>233.75</v>
      </c>
      <c r="J351" s="8" t="s">
        <v>15</v>
      </c>
      <c r="K351" s="10">
        <f t="shared" si="22"/>
        <v>173.75</v>
      </c>
      <c r="L351" s="11">
        <f t="shared" si="23"/>
        <v>173.75</v>
      </c>
      <c r="M351" s="19">
        <f t="shared" si="24"/>
        <v>74.331550802139034</v>
      </c>
    </row>
    <row r="352" spans="1:13" x14ac:dyDescent="0.3">
      <c r="A352" s="7" t="s">
        <v>252</v>
      </c>
      <c r="B352" s="8" t="s">
        <v>60</v>
      </c>
      <c r="C352" s="17">
        <v>54</v>
      </c>
      <c r="D352" s="8">
        <v>141707</v>
      </c>
      <c r="E352" s="8" t="s">
        <v>14</v>
      </c>
      <c r="F352" s="8">
        <v>2</v>
      </c>
      <c r="G352" s="23">
        <f t="shared" si="21"/>
        <v>108</v>
      </c>
      <c r="H352" s="9">
        <v>208.25</v>
      </c>
      <c r="I352" s="9">
        <v>416.5</v>
      </c>
      <c r="J352" s="8" t="s">
        <v>15</v>
      </c>
      <c r="K352" s="10">
        <f t="shared" si="22"/>
        <v>154.25</v>
      </c>
      <c r="L352" s="11">
        <f t="shared" si="23"/>
        <v>308.5</v>
      </c>
      <c r="M352" s="19">
        <f t="shared" si="24"/>
        <v>74.069627851140453</v>
      </c>
    </row>
    <row r="353" spans="1:13" x14ac:dyDescent="0.3">
      <c r="A353" s="7" t="s">
        <v>116</v>
      </c>
      <c r="B353" s="8" t="s">
        <v>74</v>
      </c>
      <c r="C353" s="17">
        <v>386</v>
      </c>
      <c r="D353" s="8">
        <v>141708</v>
      </c>
      <c r="E353" s="8" t="s">
        <v>18</v>
      </c>
      <c r="F353" s="8">
        <v>1</v>
      </c>
      <c r="G353" s="23">
        <f t="shared" si="21"/>
        <v>386</v>
      </c>
      <c r="H353" s="9">
        <v>1074.56</v>
      </c>
      <c r="I353" s="9">
        <v>1074.56</v>
      </c>
      <c r="J353" s="8" t="s">
        <v>19</v>
      </c>
      <c r="K353" s="10">
        <f t="shared" si="22"/>
        <v>688.56</v>
      </c>
      <c r="L353" s="11">
        <f t="shared" si="23"/>
        <v>688.56</v>
      </c>
      <c r="M353" s="19">
        <f t="shared" si="24"/>
        <v>64.078320428826686</v>
      </c>
    </row>
    <row r="354" spans="1:13" x14ac:dyDescent="0.3">
      <c r="A354" s="7" t="s">
        <v>269</v>
      </c>
      <c r="B354" s="8" t="s">
        <v>44</v>
      </c>
      <c r="C354" s="17">
        <v>18.5</v>
      </c>
      <c r="D354" s="8">
        <v>141709</v>
      </c>
      <c r="E354" s="8" t="s">
        <v>18</v>
      </c>
      <c r="F354" s="8">
        <v>1</v>
      </c>
      <c r="G354" s="23">
        <f t="shared" si="21"/>
        <v>18.5</v>
      </c>
      <c r="H354" s="9">
        <v>77.28</v>
      </c>
      <c r="I354" s="9">
        <v>77.28</v>
      </c>
      <c r="J354" s="8" t="s">
        <v>33</v>
      </c>
      <c r="K354" s="10">
        <f t="shared" si="22"/>
        <v>58.78</v>
      </c>
      <c r="L354" s="11">
        <f t="shared" si="23"/>
        <v>58.78</v>
      </c>
      <c r="M354" s="19">
        <f t="shared" si="24"/>
        <v>76.06107660455487</v>
      </c>
    </row>
    <row r="355" spans="1:13" x14ac:dyDescent="0.3">
      <c r="A355" s="7" t="s">
        <v>112</v>
      </c>
      <c r="B355" s="8" t="s">
        <v>60</v>
      </c>
      <c r="C355" s="17">
        <v>60</v>
      </c>
      <c r="D355" s="8">
        <v>141710</v>
      </c>
      <c r="E355" s="8" t="s">
        <v>14</v>
      </c>
      <c r="F355" s="8">
        <v>2</v>
      </c>
      <c r="G355" s="23">
        <f t="shared" si="21"/>
        <v>120</v>
      </c>
      <c r="H355" s="9">
        <v>233.75</v>
      </c>
      <c r="I355" s="9">
        <v>467.5</v>
      </c>
      <c r="J355" s="8" t="s">
        <v>15</v>
      </c>
      <c r="K355" s="10">
        <f t="shared" si="22"/>
        <v>173.75</v>
      </c>
      <c r="L355" s="11">
        <f t="shared" si="23"/>
        <v>347.5</v>
      </c>
      <c r="M355" s="19">
        <f t="shared" si="24"/>
        <v>74.331550802139034</v>
      </c>
    </row>
    <row r="356" spans="1:13" x14ac:dyDescent="0.3">
      <c r="A356" s="7" t="s">
        <v>102</v>
      </c>
      <c r="B356" s="8" t="s">
        <v>60</v>
      </c>
      <c r="C356" s="17">
        <v>57</v>
      </c>
      <c r="D356" s="8">
        <v>141711</v>
      </c>
      <c r="E356" s="8" t="s">
        <v>18</v>
      </c>
      <c r="F356" s="8">
        <v>4</v>
      </c>
      <c r="G356" s="23">
        <f t="shared" si="21"/>
        <v>228</v>
      </c>
      <c r="H356" s="9">
        <v>187.68</v>
      </c>
      <c r="I356" s="9">
        <v>750.72</v>
      </c>
      <c r="J356" s="8" t="s">
        <v>19</v>
      </c>
      <c r="K356" s="10">
        <f t="shared" si="22"/>
        <v>130.68</v>
      </c>
      <c r="L356" s="11">
        <f t="shared" si="23"/>
        <v>522.72</v>
      </c>
      <c r="M356" s="19">
        <f t="shared" si="24"/>
        <v>69.629156010230176</v>
      </c>
    </row>
    <row r="357" spans="1:13" x14ac:dyDescent="0.3">
      <c r="A357" s="7" t="s">
        <v>78</v>
      </c>
      <c r="B357" s="8" t="s">
        <v>60</v>
      </c>
      <c r="C357" s="17">
        <v>47</v>
      </c>
      <c r="D357" s="8">
        <v>141712</v>
      </c>
      <c r="E357" s="8" t="s">
        <v>27</v>
      </c>
      <c r="F357" s="8">
        <v>2</v>
      </c>
      <c r="G357" s="23">
        <f t="shared" si="21"/>
        <v>94</v>
      </c>
      <c r="H357" s="9">
        <v>158.24</v>
      </c>
      <c r="I357" s="9">
        <v>316.48</v>
      </c>
      <c r="J357" s="8" t="s">
        <v>19</v>
      </c>
      <c r="K357" s="10">
        <f t="shared" si="22"/>
        <v>111.24000000000001</v>
      </c>
      <c r="L357" s="11">
        <f t="shared" si="23"/>
        <v>222.48000000000002</v>
      </c>
      <c r="M357" s="19">
        <f t="shared" si="24"/>
        <v>70.298281092012132</v>
      </c>
    </row>
    <row r="358" spans="1:13" x14ac:dyDescent="0.3">
      <c r="A358" s="7" t="s">
        <v>270</v>
      </c>
      <c r="B358" s="8" t="s">
        <v>32</v>
      </c>
      <c r="C358" s="17">
        <v>1493</v>
      </c>
      <c r="D358" s="8">
        <v>141713</v>
      </c>
      <c r="E358" s="8" t="s">
        <v>18</v>
      </c>
      <c r="F358" s="8">
        <v>1</v>
      </c>
      <c r="G358" s="23">
        <f t="shared" si="21"/>
        <v>1493</v>
      </c>
      <c r="H358" s="9">
        <v>2987.23</v>
      </c>
      <c r="I358" s="9">
        <v>2987.23</v>
      </c>
      <c r="J358" s="8" t="s">
        <v>66</v>
      </c>
      <c r="K358" s="10">
        <f t="shared" si="22"/>
        <v>1494.23</v>
      </c>
      <c r="L358" s="11">
        <f t="shared" si="23"/>
        <v>1494.23</v>
      </c>
      <c r="M358" s="19">
        <f t="shared" si="24"/>
        <v>50.020587634698366</v>
      </c>
    </row>
    <row r="359" spans="1:13" x14ac:dyDescent="0.3">
      <c r="A359" s="7" t="s">
        <v>271</v>
      </c>
      <c r="B359" s="8" t="s">
        <v>32</v>
      </c>
      <c r="C359" s="17">
        <v>419</v>
      </c>
      <c r="D359" s="8">
        <v>141713</v>
      </c>
      <c r="E359" s="8" t="s">
        <v>18</v>
      </c>
      <c r="F359" s="8">
        <v>1</v>
      </c>
      <c r="G359" s="23">
        <f t="shared" si="21"/>
        <v>419</v>
      </c>
      <c r="H359" s="9">
        <v>838.42</v>
      </c>
      <c r="I359" s="9">
        <v>838.42</v>
      </c>
      <c r="J359" s="8" t="s">
        <v>66</v>
      </c>
      <c r="K359" s="10">
        <f t="shared" si="22"/>
        <v>419.41999999999996</v>
      </c>
      <c r="L359" s="11">
        <f t="shared" si="23"/>
        <v>419.41999999999996</v>
      </c>
      <c r="M359" s="19">
        <f t="shared" si="24"/>
        <v>50.025047112425746</v>
      </c>
    </row>
    <row r="360" spans="1:13" x14ac:dyDescent="0.3">
      <c r="A360" s="7" t="s">
        <v>272</v>
      </c>
      <c r="B360" s="8" t="s">
        <v>32</v>
      </c>
      <c r="C360" s="17">
        <v>49</v>
      </c>
      <c r="D360" s="8">
        <v>141713</v>
      </c>
      <c r="E360" s="8" t="s">
        <v>18</v>
      </c>
      <c r="F360" s="8">
        <v>8</v>
      </c>
      <c r="G360" s="23">
        <f t="shared" si="21"/>
        <v>392</v>
      </c>
      <c r="H360" s="9">
        <v>98.44</v>
      </c>
      <c r="I360" s="9">
        <v>787.52</v>
      </c>
      <c r="J360" s="8" t="s">
        <v>66</v>
      </c>
      <c r="K360" s="10">
        <f t="shared" si="22"/>
        <v>49.44</v>
      </c>
      <c r="L360" s="11">
        <f t="shared" si="23"/>
        <v>395.52</v>
      </c>
      <c r="M360" s="19">
        <f t="shared" si="24"/>
        <v>50.223486387647299</v>
      </c>
    </row>
    <row r="361" spans="1:13" x14ac:dyDescent="0.3">
      <c r="A361" s="7" t="s">
        <v>273</v>
      </c>
      <c r="B361" s="8" t="s">
        <v>32</v>
      </c>
      <c r="C361" s="17">
        <v>189</v>
      </c>
      <c r="D361" s="8">
        <v>141713</v>
      </c>
      <c r="E361" s="8" t="s">
        <v>18</v>
      </c>
      <c r="F361" s="8">
        <v>2</v>
      </c>
      <c r="G361" s="23">
        <f t="shared" si="21"/>
        <v>378</v>
      </c>
      <c r="H361" s="9">
        <v>349.6</v>
      </c>
      <c r="I361" s="9">
        <v>699.2</v>
      </c>
      <c r="J361" s="8" t="s">
        <v>66</v>
      </c>
      <c r="K361" s="10">
        <f t="shared" si="22"/>
        <v>160.60000000000002</v>
      </c>
      <c r="L361" s="11">
        <f t="shared" si="23"/>
        <v>321.20000000000005</v>
      </c>
      <c r="M361" s="19">
        <f t="shared" si="24"/>
        <v>45.93821510297483</v>
      </c>
    </row>
    <row r="362" spans="1:13" x14ac:dyDescent="0.3">
      <c r="A362" s="7" t="s">
        <v>252</v>
      </c>
      <c r="B362" s="8" t="s">
        <v>60</v>
      </c>
      <c r="C362" s="17">
        <v>54</v>
      </c>
      <c r="D362" s="8">
        <v>141714</v>
      </c>
      <c r="E362" s="8" t="s">
        <v>27</v>
      </c>
      <c r="F362" s="8">
        <v>1</v>
      </c>
      <c r="G362" s="23">
        <f t="shared" si="21"/>
        <v>54</v>
      </c>
      <c r="H362" s="9">
        <v>180.32</v>
      </c>
      <c r="I362" s="9">
        <v>180.32</v>
      </c>
      <c r="J362" s="8" t="s">
        <v>64</v>
      </c>
      <c r="K362" s="10">
        <f t="shared" si="22"/>
        <v>126.32</v>
      </c>
      <c r="L362" s="11">
        <f t="shared" si="23"/>
        <v>126.32</v>
      </c>
      <c r="M362" s="19">
        <f t="shared" si="24"/>
        <v>70.053238686779068</v>
      </c>
    </row>
    <row r="363" spans="1:13" x14ac:dyDescent="0.3">
      <c r="A363" s="7" t="s">
        <v>237</v>
      </c>
      <c r="B363" s="8" t="s">
        <v>96</v>
      </c>
      <c r="C363" s="17">
        <v>82</v>
      </c>
      <c r="D363" s="8">
        <v>141715</v>
      </c>
      <c r="E363" s="8" t="s">
        <v>14</v>
      </c>
      <c r="F363" s="8">
        <v>1</v>
      </c>
      <c r="G363" s="23">
        <f t="shared" si="21"/>
        <v>82</v>
      </c>
      <c r="H363" s="9">
        <v>352.75</v>
      </c>
      <c r="I363" s="9">
        <v>352.75</v>
      </c>
      <c r="J363" s="8" t="s">
        <v>15</v>
      </c>
      <c r="K363" s="10">
        <f t="shared" si="22"/>
        <v>270.75</v>
      </c>
      <c r="L363" s="11">
        <f t="shared" si="23"/>
        <v>270.75</v>
      </c>
      <c r="M363" s="19">
        <f t="shared" si="24"/>
        <v>76.754075124025505</v>
      </c>
    </row>
    <row r="364" spans="1:13" x14ac:dyDescent="0.3">
      <c r="A364" s="7" t="s">
        <v>274</v>
      </c>
      <c r="B364" s="8" t="s">
        <v>94</v>
      </c>
      <c r="C364" s="17">
        <v>67.75</v>
      </c>
      <c r="D364" s="8">
        <v>141715</v>
      </c>
      <c r="E364" s="8" t="s">
        <v>14</v>
      </c>
      <c r="F364" s="8">
        <v>1</v>
      </c>
      <c r="G364" s="23">
        <f t="shared" si="21"/>
        <v>67.75</v>
      </c>
      <c r="H364" s="9">
        <v>144.5</v>
      </c>
      <c r="I364" s="9">
        <v>144.5</v>
      </c>
      <c r="J364" s="8" t="s">
        <v>15</v>
      </c>
      <c r="K364" s="10">
        <f t="shared" si="22"/>
        <v>76.75</v>
      </c>
      <c r="L364" s="11">
        <f t="shared" si="23"/>
        <v>76.75</v>
      </c>
      <c r="M364" s="19">
        <f t="shared" si="24"/>
        <v>53.114186851211073</v>
      </c>
    </row>
    <row r="365" spans="1:13" x14ac:dyDescent="0.3">
      <c r="A365" s="7" t="s">
        <v>275</v>
      </c>
      <c r="B365" s="8" t="s">
        <v>94</v>
      </c>
      <c r="C365" s="17">
        <v>53.75</v>
      </c>
      <c r="D365" s="8">
        <v>141715</v>
      </c>
      <c r="E365" s="8" t="s">
        <v>14</v>
      </c>
      <c r="F365" s="8">
        <v>1</v>
      </c>
      <c r="G365" s="23">
        <f t="shared" si="21"/>
        <v>53.75</v>
      </c>
      <c r="H365" s="9">
        <v>114.75</v>
      </c>
      <c r="I365" s="9">
        <v>114.75</v>
      </c>
      <c r="J365" s="8" t="s">
        <v>15</v>
      </c>
      <c r="K365" s="10">
        <f t="shared" si="22"/>
        <v>61</v>
      </c>
      <c r="L365" s="11">
        <f t="shared" si="23"/>
        <v>61</v>
      </c>
      <c r="M365" s="19">
        <f t="shared" si="24"/>
        <v>53.159041394335517</v>
      </c>
    </row>
    <row r="366" spans="1:13" x14ac:dyDescent="0.3">
      <c r="A366" s="7" t="s">
        <v>114</v>
      </c>
      <c r="B366" s="8" t="s">
        <v>23</v>
      </c>
      <c r="C366" s="17">
        <v>50</v>
      </c>
      <c r="D366" s="8">
        <v>141716</v>
      </c>
      <c r="E366" s="8" t="s">
        <v>14</v>
      </c>
      <c r="F366" s="8">
        <v>1</v>
      </c>
      <c r="G366" s="23">
        <f t="shared" si="21"/>
        <v>50</v>
      </c>
      <c r="H366" s="9">
        <v>216.75</v>
      </c>
      <c r="I366" s="9">
        <v>216.75</v>
      </c>
      <c r="J366" s="8" t="s">
        <v>15</v>
      </c>
      <c r="K366" s="10">
        <f t="shared" si="22"/>
        <v>166.75</v>
      </c>
      <c r="L366" s="11">
        <f t="shared" si="23"/>
        <v>166.75</v>
      </c>
      <c r="M366" s="19">
        <f t="shared" si="24"/>
        <v>76.931949250288355</v>
      </c>
    </row>
    <row r="367" spans="1:13" x14ac:dyDescent="0.3">
      <c r="A367" s="7" t="s">
        <v>276</v>
      </c>
      <c r="B367" s="8" t="s">
        <v>41</v>
      </c>
      <c r="C367" s="17">
        <v>309</v>
      </c>
      <c r="D367" s="8">
        <v>141717</v>
      </c>
      <c r="E367" s="8" t="s">
        <v>27</v>
      </c>
      <c r="F367" s="8">
        <v>1</v>
      </c>
      <c r="G367" s="23">
        <f t="shared" si="21"/>
        <v>309</v>
      </c>
      <c r="H367" s="9">
        <v>1137.1199999999999</v>
      </c>
      <c r="I367" s="9">
        <v>1137.1199999999999</v>
      </c>
      <c r="J367" s="8" t="s">
        <v>66</v>
      </c>
      <c r="K367" s="10">
        <f t="shared" si="22"/>
        <v>828.11999999999989</v>
      </c>
      <c r="L367" s="11">
        <f t="shared" si="23"/>
        <v>828.11999999999989</v>
      </c>
      <c r="M367" s="19">
        <f t="shared" si="24"/>
        <v>72.826086956521735</v>
      </c>
    </row>
    <row r="368" spans="1:13" x14ac:dyDescent="0.3">
      <c r="A368" s="7" t="s">
        <v>188</v>
      </c>
      <c r="B368" s="8" t="s">
        <v>44</v>
      </c>
      <c r="C368" s="17">
        <v>49</v>
      </c>
      <c r="D368" s="8">
        <v>141718</v>
      </c>
      <c r="E368" s="8" t="s">
        <v>27</v>
      </c>
      <c r="F368" s="8">
        <v>4</v>
      </c>
      <c r="G368" s="23">
        <f t="shared" si="21"/>
        <v>196</v>
      </c>
      <c r="H368" s="9">
        <v>165.6</v>
      </c>
      <c r="I368" s="9">
        <v>662.4</v>
      </c>
      <c r="J368" s="8" t="s">
        <v>66</v>
      </c>
      <c r="K368" s="10">
        <f t="shared" si="22"/>
        <v>116.6</v>
      </c>
      <c r="L368" s="11">
        <f t="shared" si="23"/>
        <v>466.4</v>
      </c>
      <c r="M368" s="19">
        <f t="shared" si="24"/>
        <v>70.410628019323667</v>
      </c>
    </row>
    <row r="369" spans="1:13" x14ac:dyDescent="0.3">
      <c r="A369" s="7" t="s">
        <v>277</v>
      </c>
      <c r="B369" s="8" t="s">
        <v>60</v>
      </c>
      <c r="C369" s="17">
        <v>50</v>
      </c>
      <c r="D369" s="8">
        <v>141719</v>
      </c>
      <c r="E369" s="8" t="s">
        <v>27</v>
      </c>
      <c r="F369" s="8">
        <v>2</v>
      </c>
      <c r="G369" s="23">
        <f t="shared" si="21"/>
        <v>100</v>
      </c>
      <c r="H369" s="9">
        <v>165.6</v>
      </c>
      <c r="I369" s="9">
        <v>331.2</v>
      </c>
      <c r="J369" s="8" t="s">
        <v>64</v>
      </c>
      <c r="K369" s="10">
        <f t="shared" si="22"/>
        <v>115.6</v>
      </c>
      <c r="L369" s="11">
        <f t="shared" si="23"/>
        <v>231.2</v>
      </c>
      <c r="M369" s="19">
        <f t="shared" si="24"/>
        <v>69.806763285024147</v>
      </c>
    </row>
    <row r="370" spans="1:13" x14ac:dyDescent="0.3">
      <c r="A370" s="7" t="s">
        <v>278</v>
      </c>
      <c r="B370" s="8" t="s">
        <v>41</v>
      </c>
      <c r="C370" s="17">
        <v>745</v>
      </c>
      <c r="D370" s="8">
        <v>141720</v>
      </c>
      <c r="E370" s="8" t="s">
        <v>18</v>
      </c>
      <c r="F370" s="8">
        <v>1</v>
      </c>
      <c r="G370" s="23">
        <f t="shared" si="21"/>
        <v>745</v>
      </c>
      <c r="H370" s="9">
        <v>1985</v>
      </c>
      <c r="I370" s="9">
        <v>1985</v>
      </c>
      <c r="J370" s="8" t="s">
        <v>66</v>
      </c>
      <c r="K370" s="10">
        <f t="shared" si="22"/>
        <v>1240</v>
      </c>
      <c r="L370" s="11">
        <f t="shared" si="23"/>
        <v>1240</v>
      </c>
      <c r="M370" s="19">
        <f t="shared" si="24"/>
        <v>62.468513853904284</v>
      </c>
    </row>
    <row r="371" spans="1:13" x14ac:dyDescent="0.3">
      <c r="A371" s="7" t="s">
        <v>279</v>
      </c>
      <c r="B371" s="8" t="s">
        <v>21</v>
      </c>
      <c r="C371" s="17">
        <v>219</v>
      </c>
      <c r="D371" s="8">
        <v>141721</v>
      </c>
      <c r="E371" s="8" t="s">
        <v>18</v>
      </c>
      <c r="F371" s="8">
        <v>1</v>
      </c>
      <c r="G371" s="23">
        <f t="shared" si="21"/>
        <v>219</v>
      </c>
      <c r="H371" s="9">
        <v>689.5</v>
      </c>
      <c r="I371" s="9">
        <v>689.5</v>
      </c>
      <c r="J371" s="8" t="s">
        <v>66</v>
      </c>
      <c r="K371" s="10">
        <f t="shared" si="22"/>
        <v>470.5</v>
      </c>
      <c r="L371" s="11">
        <f t="shared" si="23"/>
        <v>470.5</v>
      </c>
      <c r="M371" s="19">
        <f t="shared" si="24"/>
        <v>68.23785351704133</v>
      </c>
    </row>
    <row r="372" spans="1:13" x14ac:dyDescent="0.3">
      <c r="A372" s="7" t="s">
        <v>280</v>
      </c>
      <c r="B372" s="8" t="s">
        <v>94</v>
      </c>
      <c r="C372" s="17">
        <v>51</v>
      </c>
      <c r="D372" s="8">
        <v>141722</v>
      </c>
      <c r="E372" s="8" t="s">
        <v>27</v>
      </c>
      <c r="F372" s="8">
        <v>1</v>
      </c>
      <c r="G372" s="23">
        <f t="shared" si="21"/>
        <v>51</v>
      </c>
      <c r="H372" s="9">
        <v>114.08</v>
      </c>
      <c r="I372" s="9">
        <v>114.08</v>
      </c>
      <c r="J372" s="8" t="s">
        <v>33</v>
      </c>
      <c r="K372" s="10">
        <f t="shared" si="22"/>
        <v>63.08</v>
      </c>
      <c r="L372" s="11">
        <f t="shared" si="23"/>
        <v>63.08</v>
      </c>
      <c r="M372" s="19">
        <f t="shared" si="24"/>
        <v>55.294530154277702</v>
      </c>
    </row>
    <row r="373" spans="1:13" x14ac:dyDescent="0.3">
      <c r="A373" s="7" t="s">
        <v>277</v>
      </c>
      <c r="B373" s="8" t="s">
        <v>60</v>
      </c>
      <c r="C373" s="17">
        <v>50</v>
      </c>
      <c r="D373" s="8">
        <v>141723</v>
      </c>
      <c r="E373" s="8" t="s">
        <v>18</v>
      </c>
      <c r="F373" s="8">
        <v>2</v>
      </c>
      <c r="G373" s="23">
        <f t="shared" si="21"/>
        <v>100</v>
      </c>
      <c r="H373" s="9">
        <v>165.6</v>
      </c>
      <c r="I373" s="9">
        <v>331.2</v>
      </c>
      <c r="J373" s="8" t="s">
        <v>19</v>
      </c>
      <c r="K373" s="10">
        <f t="shared" si="22"/>
        <v>115.6</v>
      </c>
      <c r="L373" s="11">
        <f t="shared" si="23"/>
        <v>231.2</v>
      </c>
      <c r="M373" s="19">
        <f t="shared" si="24"/>
        <v>69.806763285024147</v>
      </c>
    </row>
    <row r="374" spans="1:13" x14ac:dyDescent="0.3">
      <c r="A374" s="7" t="s">
        <v>281</v>
      </c>
      <c r="B374" s="8" t="s">
        <v>54</v>
      </c>
      <c r="C374" s="17">
        <v>192</v>
      </c>
      <c r="D374" s="8">
        <v>141724</v>
      </c>
      <c r="E374" s="8" t="s">
        <v>14</v>
      </c>
      <c r="F374" s="8">
        <v>1</v>
      </c>
      <c r="G374" s="23">
        <f t="shared" si="21"/>
        <v>192</v>
      </c>
      <c r="H374" s="9">
        <v>735.25</v>
      </c>
      <c r="I374" s="9">
        <v>735.25</v>
      </c>
      <c r="J374" s="8" t="s">
        <v>15</v>
      </c>
      <c r="K374" s="10">
        <f t="shared" si="22"/>
        <v>543.25</v>
      </c>
      <c r="L374" s="11">
        <f t="shared" si="23"/>
        <v>543.25</v>
      </c>
      <c r="M374" s="19">
        <f t="shared" si="24"/>
        <v>73.886433185991166</v>
      </c>
    </row>
    <row r="375" spans="1:13" x14ac:dyDescent="0.3">
      <c r="A375" s="7" t="s">
        <v>282</v>
      </c>
      <c r="B375" s="8" t="s">
        <v>30</v>
      </c>
      <c r="C375" s="17">
        <v>169</v>
      </c>
      <c r="D375" s="8">
        <v>141725</v>
      </c>
      <c r="E375" s="8" t="s">
        <v>14</v>
      </c>
      <c r="F375" s="8">
        <v>1</v>
      </c>
      <c r="G375" s="23">
        <f t="shared" si="21"/>
        <v>169</v>
      </c>
      <c r="H375" s="9">
        <v>367.58</v>
      </c>
      <c r="I375" s="9">
        <v>367.58</v>
      </c>
      <c r="J375" s="8" t="s">
        <v>15</v>
      </c>
      <c r="K375" s="10">
        <f t="shared" si="22"/>
        <v>198.57999999999998</v>
      </c>
      <c r="L375" s="11">
        <f t="shared" si="23"/>
        <v>198.57999999999998</v>
      </c>
      <c r="M375" s="19">
        <f t="shared" si="24"/>
        <v>54.023613907176667</v>
      </c>
    </row>
    <row r="376" spans="1:13" x14ac:dyDescent="0.3">
      <c r="A376" s="7" t="s">
        <v>283</v>
      </c>
      <c r="B376" s="8" t="s">
        <v>60</v>
      </c>
      <c r="C376" s="17">
        <v>47</v>
      </c>
      <c r="D376" s="8">
        <v>141726</v>
      </c>
      <c r="E376" s="8" t="s">
        <v>14</v>
      </c>
      <c r="F376" s="8">
        <v>1</v>
      </c>
      <c r="G376" s="23">
        <f t="shared" si="21"/>
        <v>47</v>
      </c>
      <c r="H376" s="9">
        <v>182.75</v>
      </c>
      <c r="I376" s="9">
        <v>182.75</v>
      </c>
      <c r="J376" s="8" t="s">
        <v>15</v>
      </c>
      <c r="K376" s="10">
        <f t="shared" si="22"/>
        <v>135.75</v>
      </c>
      <c r="L376" s="11">
        <f t="shared" si="23"/>
        <v>135.75</v>
      </c>
      <c r="M376" s="19">
        <f t="shared" si="24"/>
        <v>74.281805745554024</v>
      </c>
    </row>
    <row r="377" spans="1:13" x14ac:dyDescent="0.3">
      <c r="A377" s="7" t="s">
        <v>283</v>
      </c>
      <c r="B377" s="8" t="s">
        <v>60</v>
      </c>
      <c r="C377" s="17">
        <v>47</v>
      </c>
      <c r="D377" s="8">
        <v>141726</v>
      </c>
      <c r="E377" s="8" t="s">
        <v>14</v>
      </c>
      <c r="F377" s="8">
        <v>1</v>
      </c>
      <c r="G377" s="23">
        <f t="shared" si="21"/>
        <v>47</v>
      </c>
      <c r="H377" s="9">
        <v>182.75</v>
      </c>
      <c r="I377" s="9">
        <v>182.75</v>
      </c>
      <c r="J377" s="8" t="s">
        <v>15</v>
      </c>
      <c r="K377" s="10">
        <f t="shared" si="22"/>
        <v>135.75</v>
      </c>
      <c r="L377" s="11">
        <f t="shared" si="23"/>
        <v>135.75</v>
      </c>
      <c r="M377" s="19">
        <f t="shared" si="24"/>
        <v>74.281805745554024</v>
      </c>
    </row>
    <row r="378" spans="1:13" x14ac:dyDescent="0.3">
      <c r="A378" s="7" t="s">
        <v>268</v>
      </c>
      <c r="B378" s="8" t="s">
        <v>60</v>
      </c>
      <c r="C378" s="17">
        <v>70</v>
      </c>
      <c r="D378" s="8">
        <v>141727</v>
      </c>
      <c r="E378" s="8" t="s">
        <v>14</v>
      </c>
      <c r="F378" s="8">
        <v>1</v>
      </c>
      <c r="G378" s="23">
        <f t="shared" si="21"/>
        <v>70</v>
      </c>
      <c r="H378" s="9">
        <v>267.75</v>
      </c>
      <c r="I378" s="9">
        <v>267.75</v>
      </c>
      <c r="J378" s="8" t="s">
        <v>15</v>
      </c>
      <c r="K378" s="10">
        <f t="shared" si="22"/>
        <v>197.75</v>
      </c>
      <c r="L378" s="11">
        <f t="shared" si="23"/>
        <v>197.75</v>
      </c>
      <c r="M378" s="19">
        <f t="shared" si="24"/>
        <v>73.856209150326805</v>
      </c>
    </row>
    <row r="379" spans="1:13" x14ac:dyDescent="0.3">
      <c r="A379" s="7" t="s">
        <v>124</v>
      </c>
      <c r="B379" s="8" t="s">
        <v>60</v>
      </c>
      <c r="C379" s="17">
        <v>41</v>
      </c>
      <c r="D379" s="8">
        <v>141728</v>
      </c>
      <c r="E379" s="8" t="s">
        <v>14</v>
      </c>
      <c r="F379" s="8">
        <v>3</v>
      </c>
      <c r="G379" s="23">
        <f t="shared" si="21"/>
        <v>123</v>
      </c>
      <c r="H379" s="9">
        <v>157.25</v>
      </c>
      <c r="I379" s="9">
        <v>471.75</v>
      </c>
      <c r="J379" s="8" t="s">
        <v>15</v>
      </c>
      <c r="K379" s="10">
        <f t="shared" si="22"/>
        <v>116.25</v>
      </c>
      <c r="L379" s="11">
        <f t="shared" si="23"/>
        <v>348.75</v>
      </c>
      <c r="M379" s="19">
        <f t="shared" si="24"/>
        <v>73.926868044515103</v>
      </c>
    </row>
    <row r="380" spans="1:13" x14ac:dyDescent="0.3">
      <c r="A380" s="7" t="s">
        <v>59</v>
      </c>
      <c r="B380" s="8" t="s">
        <v>60</v>
      </c>
      <c r="C380" s="17">
        <v>50</v>
      </c>
      <c r="D380" s="8">
        <v>141729</v>
      </c>
      <c r="E380" s="8" t="s">
        <v>14</v>
      </c>
      <c r="F380" s="8">
        <v>1</v>
      </c>
      <c r="G380" s="23">
        <f t="shared" si="21"/>
        <v>50</v>
      </c>
      <c r="H380" s="9">
        <v>191.25</v>
      </c>
      <c r="I380" s="9">
        <v>191.25</v>
      </c>
      <c r="J380" s="8" t="s">
        <v>15</v>
      </c>
      <c r="K380" s="10">
        <f t="shared" si="22"/>
        <v>141.25</v>
      </c>
      <c r="L380" s="11">
        <f t="shared" si="23"/>
        <v>141.25</v>
      </c>
      <c r="M380" s="19">
        <f t="shared" si="24"/>
        <v>73.856209150326805</v>
      </c>
    </row>
    <row r="381" spans="1:13" x14ac:dyDescent="0.3">
      <c r="A381" s="7" t="s">
        <v>59</v>
      </c>
      <c r="B381" s="8" t="s">
        <v>60</v>
      </c>
      <c r="C381" s="17">
        <v>50</v>
      </c>
      <c r="D381" s="8">
        <v>141729</v>
      </c>
      <c r="E381" s="8" t="s">
        <v>14</v>
      </c>
      <c r="F381" s="8">
        <v>1</v>
      </c>
      <c r="G381" s="23">
        <f t="shared" si="21"/>
        <v>50</v>
      </c>
      <c r="H381" s="9">
        <v>191.25</v>
      </c>
      <c r="I381" s="9">
        <v>191.25</v>
      </c>
      <c r="J381" s="8" t="s">
        <v>15</v>
      </c>
      <c r="K381" s="10">
        <f t="shared" si="22"/>
        <v>141.25</v>
      </c>
      <c r="L381" s="11">
        <f t="shared" si="23"/>
        <v>141.25</v>
      </c>
      <c r="M381" s="19">
        <f t="shared" si="24"/>
        <v>73.856209150326805</v>
      </c>
    </row>
    <row r="382" spans="1:13" x14ac:dyDescent="0.3">
      <c r="A382" s="7" t="s">
        <v>59</v>
      </c>
      <c r="B382" s="8" t="s">
        <v>60</v>
      </c>
      <c r="C382" s="17">
        <v>50</v>
      </c>
      <c r="D382" s="8">
        <v>141729</v>
      </c>
      <c r="E382" s="8" t="s">
        <v>14</v>
      </c>
      <c r="F382" s="8">
        <v>1</v>
      </c>
      <c r="G382" s="23">
        <f t="shared" si="21"/>
        <v>50</v>
      </c>
      <c r="H382" s="9">
        <v>191.25</v>
      </c>
      <c r="I382" s="9">
        <v>191.25</v>
      </c>
      <c r="J382" s="8" t="s">
        <v>15</v>
      </c>
      <c r="K382" s="10">
        <f t="shared" si="22"/>
        <v>141.25</v>
      </c>
      <c r="L382" s="11">
        <f t="shared" si="23"/>
        <v>141.25</v>
      </c>
      <c r="M382" s="19">
        <f t="shared" si="24"/>
        <v>73.856209150326805</v>
      </c>
    </row>
    <row r="383" spans="1:13" x14ac:dyDescent="0.3">
      <c r="A383" s="7" t="s">
        <v>284</v>
      </c>
      <c r="B383" s="8" t="s">
        <v>88</v>
      </c>
      <c r="C383" s="17">
        <v>155</v>
      </c>
      <c r="D383" s="8">
        <v>141730</v>
      </c>
      <c r="E383" s="8" t="s">
        <v>18</v>
      </c>
      <c r="F383" s="8">
        <v>1</v>
      </c>
      <c r="G383" s="23">
        <f t="shared" si="21"/>
        <v>155</v>
      </c>
      <c r="H383" s="9">
        <v>445.28</v>
      </c>
      <c r="I383" s="9">
        <v>445.28</v>
      </c>
      <c r="J383" s="8" t="s">
        <v>19</v>
      </c>
      <c r="K383" s="10">
        <f t="shared" si="22"/>
        <v>290.27999999999997</v>
      </c>
      <c r="L383" s="11">
        <f t="shared" si="23"/>
        <v>290.27999999999997</v>
      </c>
      <c r="M383" s="19">
        <f t="shared" si="24"/>
        <v>65.190441969098089</v>
      </c>
    </row>
    <row r="384" spans="1:13" x14ac:dyDescent="0.3">
      <c r="A384" s="7" t="s">
        <v>254</v>
      </c>
      <c r="B384" s="8" t="s">
        <v>13</v>
      </c>
      <c r="C384" s="17">
        <v>95</v>
      </c>
      <c r="D384" s="8">
        <v>141731</v>
      </c>
      <c r="E384" s="8" t="s">
        <v>18</v>
      </c>
      <c r="F384" s="8">
        <v>1</v>
      </c>
      <c r="G384" s="23">
        <f t="shared" si="21"/>
        <v>95</v>
      </c>
      <c r="H384" s="9">
        <v>415.84</v>
      </c>
      <c r="I384" s="9">
        <v>415.84</v>
      </c>
      <c r="J384" s="8" t="s">
        <v>19</v>
      </c>
      <c r="K384" s="10">
        <f t="shared" si="22"/>
        <v>320.83999999999997</v>
      </c>
      <c r="L384" s="11">
        <f t="shared" si="23"/>
        <v>320.83999999999997</v>
      </c>
      <c r="M384" s="19">
        <f t="shared" si="24"/>
        <v>77.154674874951894</v>
      </c>
    </row>
    <row r="385" spans="1:13" x14ac:dyDescent="0.3">
      <c r="A385" s="7" t="s">
        <v>151</v>
      </c>
      <c r="B385" s="8" t="s">
        <v>17</v>
      </c>
      <c r="C385" s="17">
        <v>49</v>
      </c>
      <c r="D385" s="8">
        <v>141731</v>
      </c>
      <c r="E385" s="8" t="s">
        <v>18</v>
      </c>
      <c r="F385" s="8">
        <v>1</v>
      </c>
      <c r="G385" s="23">
        <f t="shared" si="21"/>
        <v>49</v>
      </c>
      <c r="H385" s="9">
        <v>165.6</v>
      </c>
      <c r="I385" s="9">
        <v>165.6</v>
      </c>
      <c r="J385" s="8" t="s">
        <v>19</v>
      </c>
      <c r="K385" s="10">
        <f t="shared" si="22"/>
        <v>116.6</v>
      </c>
      <c r="L385" s="11">
        <f t="shared" si="23"/>
        <v>116.6</v>
      </c>
      <c r="M385" s="19">
        <f t="shared" si="24"/>
        <v>70.410628019323667</v>
      </c>
    </row>
    <row r="386" spans="1:13" x14ac:dyDescent="0.3">
      <c r="A386" s="7" t="s">
        <v>285</v>
      </c>
      <c r="B386" s="8" t="s">
        <v>94</v>
      </c>
      <c r="C386" s="17">
        <v>29.75</v>
      </c>
      <c r="D386" s="8">
        <v>141732</v>
      </c>
      <c r="E386" s="8" t="s">
        <v>27</v>
      </c>
      <c r="F386" s="8">
        <v>1</v>
      </c>
      <c r="G386" s="23">
        <f t="shared" ref="G386:G449" si="25">I386-L386</f>
        <v>29.75</v>
      </c>
      <c r="H386" s="9">
        <v>62.56</v>
      </c>
      <c r="I386" s="9">
        <v>62.56</v>
      </c>
      <c r="J386" s="8" t="s">
        <v>64</v>
      </c>
      <c r="K386" s="10">
        <f t="shared" ref="K386:K449" si="26">H386-C386</f>
        <v>32.81</v>
      </c>
      <c r="L386" s="11">
        <f t="shared" ref="L386:L449" si="27">K386*F386</f>
        <v>32.81</v>
      </c>
      <c r="M386" s="19">
        <f t="shared" si="24"/>
        <v>52.445652173913047</v>
      </c>
    </row>
    <row r="387" spans="1:13" x14ac:dyDescent="0.3">
      <c r="A387" s="7" t="s">
        <v>286</v>
      </c>
      <c r="B387" s="8" t="s">
        <v>94</v>
      </c>
      <c r="C387" s="17">
        <v>24</v>
      </c>
      <c r="D387" s="8">
        <v>141732</v>
      </c>
      <c r="E387" s="8" t="s">
        <v>27</v>
      </c>
      <c r="F387" s="8">
        <v>1</v>
      </c>
      <c r="G387" s="23">
        <f t="shared" si="25"/>
        <v>24</v>
      </c>
      <c r="H387" s="9">
        <v>55.2</v>
      </c>
      <c r="I387" s="9">
        <v>55.2</v>
      </c>
      <c r="J387" s="8" t="s">
        <v>33</v>
      </c>
      <c r="K387" s="10">
        <f t="shared" si="26"/>
        <v>31.200000000000003</v>
      </c>
      <c r="L387" s="11">
        <f t="shared" si="27"/>
        <v>31.200000000000003</v>
      </c>
      <c r="M387" s="19">
        <f t="shared" si="24"/>
        <v>56.521739130434788</v>
      </c>
    </row>
    <row r="388" spans="1:13" x14ac:dyDescent="0.3">
      <c r="A388" s="7" t="s">
        <v>287</v>
      </c>
      <c r="B388" s="8" t="s">
        <v>90</v>
      </c>
      <c r="C388" s="17">
        <v>1198</v>
      </c>
      <c r="D388" s="8">
        <v>141733</v>
      </c>
      <c r="E388" s="8" t="s">
        <v>18</v>
      </c>
      <c r="F388" s="8">
        <v>1</v>
      </c>
      <c r="G388" s="23">
        <f t="shared" si="25"/>
        <v>1198</v>
      </c>
      <c r="H388" s="9">
        <v>3970.72</v>
      </c>
      <c r="I388" s="9">
        <v>3970.72</v>
      </c>
      <c r="J388" s="8" t="s">
        <v>19</v>
      </c>
      <c r="K388" s="10">
        <f t="shared" si="26"/>
        <v>2772.72</v>
      </c>
      <c r="L388" s="11">
        <f t="shared" si="27"/>
        <v>2772.72</v>
      </c>
      <c r="M388" s="19">
        <f t="shared" si="24"/>
        <v>69.829149373413372</v>
      </c>
    </row>
    <row r="389" spans="1:13" x14ac:dyDescent="0.3">
      <c r="A389" s="7" t="s">
        <v>288</v>
      </c>
      <c r="B389" s="8" t="s">
        <v>44</v>
      </c>
      <c r="C389" s="17">
        <v>46.5</v>
      </c>
      <c r="D389" s="8">
        <v>141734</v>
      </c>
      <c r="E389" s="8" t="s">
        <v>18</v>
      </c>
      <c r="F389" s="8">
        <v>4</v>
      </c>
      <c r="G389" s="23">
        <f t="shared" si="25"/>
        <v>186</v>
      </c>
      <c r="H389" s="9">
        <v>150.88</v>
      </c>
      <c r="I389" s="9">
        <v>603.52</v>
      </c>
      <c r="J389" s="8" t="s">
        <v>66</v>
      </c>
      <c r="K389" s="10">
        <f t="shared" si="26"/>
        <v>104.38</v>
      </c>
      <c r="L389" s="11">
        <f t="shared" si="27"/>
        <v>417.52</v>
      </c>
      <c r="M389" s="19">
        <f t="shared" si="24"/>
        <v>69.180805938494174</v>
      </c>
    </row>
    <row r="390" spans="1:13" x14ac:dyDescent="0.3">
      <c r="A390" s="7" t="s">
        <v>289</v>
      </c>
      <c r="B390" s="8" t="s">
        <v>21</v>
      </c>
      <c r="C390" s="17">
        <v>388</v>
      </c>
      <c r="D390" s="8">
        <v>141734</v>
      </c>
      <c r="E390" s="8" t="s">
        <v>18</v>
      </c>
      <c r="F390" s="8">
        <v>1</v>
      </c>
      <c r="G390" s="23">
        <f t="shared" si="25"/>
        <v>388</v>
      </c>
      <c r="H390" s="9">
        <v>1284.32</v>
      </c>
      <c r="I390" s="9">
        <v>1284.32</v>
      </c>
      <c r="J390" s="8" t="s">
        <v>66</v>
      </c>
      <c r="K390" s="10">
        <f t="shared" si="26"/>
        <v>896.31999999999994</v>
      </c>
      <c r="L390" s="11">
        <f t="shared" si="27"/>
        <v>896.31999999999994</v>
      </c>
      <c r="M390" s="19">
        <f t="shared" si="24"/>
        <v>69.789460570574306</v>
      </c>
    </row>
    <row r="391" spans="1:13" x14ac:dyDescent="0.3">
      <c r="A391" s="7" t="s">
        <v>288</v>
      </c>
      <c r="B391" s="8" t="s">
        <v>44</v>
      </c>
      <c r="C391" s="17">
        <v>46.5</v>
      </c>
      <c r="D391" s="8">
        <v>141735</v>
      </c>
      <c r="E391" s="8" t="s">
        <v>18</v>
      </c>
      <c r="F391" s="8">
        <v>2</v>
      </c>
      <c r="G391" s="23">
        <f t="shared" si="25"/>
        <v>93</v>
      </c>
      <c r="H391" s="9">
        <v>143.5</v>
      </c>
      <c r="I391" s="9">
        <v>287</v>
      </c>
      <c r="J391" s="8" t="s">
        <v>66</v>
      </c>
      <c r="K391" s="10">
        <f t="shared" si="26"/>
        <v>97</v>
      </c>
      <c r="L391" s="11">
        <f t="shared" si="27"/>
        <v>194</v>
      </c>
      <c r="M391" s="19">
        <f t="shared" si="24"/>
        <v>67.595818815331015</v>
      </c>
    </row>
    <row r="392" spans="1:13" x14ac:dyDescent="0.3">
      <c r="A392" s="7" t="s">
        <v>239</v>
      </c>
      <c r="B392" s="8" t="s">
        <v>21</v>
      </c>
      <c r="C392" s="17">
        <v>175</v>
      </c>
      <c r="D392" s="8">
        <v>141735</v>
      </c>
      <c r="E392" s="8" t="s">
        <v>18</v>
      </c>
      <c r="F392" s="8">
        <v>1</v>
      </c>
      <c r="G392" s="23">
        <f t="shared" si="25"/>
        <v>175</v>
      </c>
      <c r="H392" s="9">
        <v>549.5</v>
      </c>
      <c r="I392" s="9">
        <v>549.5</v>
      </c>
      <c r="J392" s="8" t="s">
        <v>66</v>
      </c>
      <c r="K392" s="10">
        <f t="shared" si="26"/>
        <v>374.5</v>
      </c>
      <c r="L392" s="11">
        <f t="shared" si="27"/>
        <v>374.5</v>
      </c>
      <c r="M392" s="19">
        <f t="shared" si="24"/>
        <v>68.152866242038215</v>
      </c>
    </row>
    <row r="393" spans="1:13" x14ac:dyDescent="0.3">
      <c r="A393" s="7" t="s">
        <v>265</v>
      </c>
      <c r="B393" s="8" t="s">
        <v>21</v>
      </c>
      <c r="C393" s="17">
        <v>119</v>
      </c>
      <c r="D393" s="8">
        <v>141735</v>
      </c>
      <c r="E393" s="8" t="s">
        <v>18</v>
      </c>
      <c r="F393" s="8">
        <v>1</v>
      </c>
      <c r="G393" s="23">
        <f t="shared" si="25"/>
        <v>119</v>
      </c>
      <c r="H393" s="9">
        <v>393.76</v>
      </c>
      <c r="I393" s="9">
        <v>393.76</v>
      </c>
      <c r="J393" s="8" t="s">
        <v>66</v>
      </c>
      <c r="K393" s="10">
        <f t="shared" si="26"/>
        <v>274.76</v>
      </c>
      <c r="L393" s="11">
        <f t="shared" si="27"/>
        <v>274.76</v>
      </c>
      <c r="M393" s="19">
        <f t="shared" si="24"/>
        <v>69.778545306785858</v>
      </c>
    </row>
    <row r="394" spans="1:13" x14ac:dyDescent="0.3">
      <c r="A394" s="7" t="s">
        <v>290</v>
      </c>
      <c r="B394" s="8" t="s">
        <v>26</v>
      </c>
      <c r="C394" s="17">
        <v>114</v>
      </c>
      <c r="D394" s="8">
        <v>141736</v>
      </c>
      <c r="E394" s="8" t="s">
        <v>18</v>
      </c>
      <c r="F394" s="8">
        <v>1</v>
      </c>
      <c r="G394" s="23">
        <f t="shared" si="25"/>
        <v>114</v>
      </c>
      <c r="H394" s="9">
        <v>423.2</v>
      </c>
      <c r="I394" s="9">
        <v>423.2</v>
      </c>
      <c r="J394" s="8" t="s">
        <v>19</v>
      </c>
      <c r="K394" s="10">
        <f t="shared" si="26"/>
        <v>309.2</v>
      </c>
      <c r="L394" s="11">
        <f t="shared" si="27"/>
        <v>309.2</v>
      </c>
      <c r="M394" s="19">
        <f t="shared" si="24"/>
        <v>73.062381852551979</v>
      </c>
    </row>
    <row r="395" spans="1:13" x14ac:dyDescent="0.3">
      <c r="A395" s="7" t="s">
        <v>277</v>
      </c>
      <c r="B395" s="8" t="s">
        <v>60</v>
      </c>
      <c r="C395" s="17">
        <v>50</v>
      </c>
      <c r="D395" s="8">
        <v>141737</v>
      </c>
      <c r="E395" s="8" t="s">
        <v>18</v>
      </c>
      <c r="F395" s="8">
        <v>3</v>
      </c>
      <c r="G395" s="23">
        <f t="shared" si="25"/>
        <v>150.00000000000006</v>
      </c>
      <c r="H395" s="9">
        <v>165.6</v>
      </c>
      <c r="I395" s="9">
        <v>496.8</v>
      </c>
      <c r="J395" s="8" t="s">
        <v>19</v>
      </c>
      <c r="K395" s="10">
        <f t="shared" si="26"/>
        <v>115.6</v>
      </c>
      <c r="L395" s="11">
        <f t="shared" si="27"/>
        <v>346.79999999999995</v>
      </c>
      <c r="M395" s="19">
        <f t="shared" si="24"/>
        <v>69.806763285024147</v>
      </c>
    </row>
    <row r="396" spans="1:13" x14ac:dyDescent="0.3">
      <c r="A396" s="7" t="s">
        <v>291</v>
      </c>
      <c r="B396" s="8" t="s">
        <v>26</v>
      </c>
      <c r="C396" s="17">
        <v>120</v>
      </c>
      <c r="D396" s="8">
        <v>141737</v>
      </c>
      <c r="E396" s="8" t="s">
        <v>18</v>
      </c>
      <c r="F396" s="8">
        <v>2</v>
      </c>
      <c r="G396" s="23">
        <f t="shared" si="25"/>
        <v>240</v>
      </c>
      <c r="H396" s="9">
        <v>445.28</v>
      </c>
      <c r="I396" s="9">
        <v>890.56</v>
      </c>
      <c r="J396" s="8" t="s">
        <v>19</v>
      </c>
      <c r="K396" s="10">
        <f t="shared" si="26"/>
        <v>325.27999999999997</v>
      </c>
      <c r="L396" s="11">
        <f t="shared" si="27"/>
        <v>650.55999999999995</v>
      </c>
      <c r="M396" s="19">
        <f t="shared" si="24"/>
        <v>73.05066475026949</v>
      </c>
    </row>
    <row r="397" spans="1:13" x14ac:dyDescent="0.3">
      <c r="A397" s="7" t="s">
        <v>108</v>
      </c>
      <c r="B397" s="8" t="s">
        <v>21</v>
      </c>
      <c r="C397" s="17">
        <v>245</v>
      </c>
      <c r="D397" s="8">
        <v>141738</v>
      </c>
      <c r="E397" s="8" t="s">
        <v>27</v>
      </c>
      <c r="F397" s="8">
        <v>1</v>
      </c>
      <c r="G397" s="23">
        <f t="shared" si="25"/>
        <v>245</v>
      </c>
      <c r="H397" s="9">
        <v>886.88</v>
      </c>
      <c r="I397" s="9">
        <v>886.88</v>
      </c>
      <c r="J397" s="8" t="s">
        <v>66</v>
      </c>
      <c r="K397" s="10">
        <f t="shared" si="26"/>
        <v>641.88</v>
      </c>
      <c r="L397" s="11">
        <f t="shared" si="27"/>
        <v>641.88</v>
      </c>
      <c r="M397" s="19">
        <f t="shared" si="24"/>
        <v>72.375067652895538</v>
      </c>
    </row>
    <row r="398" spans="1:13" x14ac:dyDescent="0.3">
      <c r="A398" s="7" t="s">
        <v>63</v>
      </c>
      <c r="B398" s="8" t="s">
        <v>44</v>
      </c>
      <c r="C398" s="17">
        <v>27.2</v>
      </c>
      <c r="D398" s="8">
        <v>141738</v>
      </c>
      <c r="E398" s="8" t="s">
        <v>27</v>
      </c>
      <c r="F398" s="8">
        <v>6</v>
      </c>
      <c r="G398" s="23">
        <f t="shared" si="25"/>
        <v>163.19999999999999</v>
      </c>
      <c r="H398" s="9">
        <v>99.36</v>
      </c>
      <c r="I398" s="9">
        <v>596.16</v>
      </c>
      <c r="J398" s="8" t="s">
        <v>66</v>
      </c>
      <c r="K398" s="10">
        <f t="shared" si="26"/>
        <v>72.16</v>
      </c>
      <c r="L398" s="11">
        <f t="shared" si="27"/>
        <v>432.96</v>
      </c>
      <c r="M398" s="19">
        <f t="shared" si="24"/>
        <v>72.624798711755233</v>
      </c>
    </row>
    <row r="399" spans="1:13" x14ac:dyDescent="0.3">
      <c r="A399" s="7" t="s">
        <v>91</v>
      </c>
      <c r="B399" s="8" t="s">
        <v>60</v>
      </c>
      <c r="C399" s="17">
        <v>64.5</v>
      </c>
      <c r="D399" s="8">
        <v>141738</v>
      </c>
      <c r="E399" s="8" t="s">
        <v>27</v>
      </c>
      <c r="F399" s="8">
        <v>1</v>
      </c>
      <c r="G399" s="23">
        <f t="shared" si="25"/>
        <v>64.5</v>
      </c>
      <c r="H399" s="9">
        <v>209.76</v>
      </c>
      <c r="I399" s="9">
        <v>209.76</v>
      </c>
      <c r="J399" s="8" t="s">
        <v>66</v>
      </c>
      <c r="K399" s="10">
        <f t="shared" si="26"/>
        <v>145.26</v>
      </c>
      <c r="L399" s="11">
        <f t="shared" si="27"/>
        <v>145.26</v>
      </c>
      <c r="M399" s="19">
        <f t="shared" ref="M399:M462" si="28">L399/I399*100</f>
        <v>69.250572082379861</v>
      </c>
    </row>
    <row r="400" spans="1:13" x14ac:dyDescent="0.3">
      <c r="A400" s="7" t="s">
        <v>91</v>
      </c>
      <c r="B400" s="8" t="s">
        <v>60</v>
      </c>
      <c r="C400" s="17">
        <v>64.5</v>
      </c>
      <c r="D400" s="8">
        <v>141738</v>
      </c>
      <c r="E400" s="8" t="s">
        <v>27</v>
      </c>
      <c r="F400" s="8">
        <v>1</v>
      </c>
      <c r="G400" s="23">
        <f t="shared" si="25"/>
        <v>64.5</v>
      </c>
      <c r="H400" s="9">
        <v>209.76</v>
      </c>
      <c r="I400" s="9">
        <v>209.76</v>
      </c>
      <c r="J400" s="8" t="s">
        <v>66</v>
      </c>
      <c r="K400" s="10">
        <f t="shared" si="26"/>
        <v>145.26</v>
      </c>
      <c r="L400" s="11">
        <f t="shared" si="27"/>
        <v>145.26</v>
      </c>
      <c r="M400" s="19">
        <f t="shared" si="28"/>
        <v>69.250572082379861</v>
      </c>
    </row>
    <row r="401" spans="1:13" x14ac:dyDescent="0.3">
      <c r="A401" s="7" t="s">
        <v>91</v>
      </c>
      <c r="B401" s="8" t="s">
        <v>60</v>
      </c>
      <c r="C401" s="17">
        <v>64.5</v>
      </c>
      <c r="D401" s="8">
        <v>141738</v>
      </c>
      <c r="E401" s="8" t="s">
        <v>27</v>
      </c>
      <c r="F401" s="8">
        <v>1</v>
      </c>
      <c r="G401" s="23">
        <f t="shared" si="25"/>
        <v>64.5</v>
      </c>
      <c r="H401" s="9">
        <v>209.76</v>
      </c>
      <c r="I401" s="9">
        <v>209.76</v>
      </c>
      <c r="J401" s="8" t="s">
        <v>66</v>
      </c>
      <c r="K401" s="10">
        <f t="shared" si="26"/>
        <v>145.26</v>
      </c>
      <c r="L401" s="11">
        <f t="shared" si="27"/>
        <v>145.26</v>
      </c>
      <c r="M401" s="19">
        <f t="shared" si="28"/>
        <v>69.250572082379861</v>
      </c>
    </row>
    <row r="402" spans="1:13" x14ac:dyDescent="0.3">
      <c r="A402" s="7" t="s">
        <v>75</v>
      </c>
      <c r="B402" s="8">
        <v>0</v>
      </c>
      <c r="C402" s="17">
        <v>50</v>
      </c>
      <c r="D402" s="8">
        <v>141738</v>
      </c>
      <c r="E402" s="8" t="s">
        <v>27</v>
      </c>
      <c r="F402" s="8">
        <v>1</v>
      </c>
      <c r="G402" s="23">
        <f t="shared" si="25"/>
        <v>50</v>
      </c>
      <c r="H402" s="9">
        <v>211.23</v>
      </c>
      <c r="I402" s="9">
        <v>211.23</v>
      </c>
      <c r="J402" s="8" t="s">
        <v>66</v>
      </c>
      <c r="K402" s="10">
        <f t="shared" si="26"/>
        <v>161.22999999999999</v>
      </c>
      <c r="L402" s="11">
        <f t="shared" si="27"/>
        <v>161.22999999999999</v>
      </c>
      <c r="M402" s="19">
        <f t="shared" si="28"/>
        <v>76.329119916678508</v>
      </c>
    </row>
    <row r="403" spans="1:13" x14ac:dyDescent="0.3">
      <c r="A403" s="7" t="s">
        <v>292</v>
      </c>
      <c r="B403" s="8" t="s">
        <v>44</v>
      </c>
      <c r="C403" s="17">
        <v>75</v>
      </c>
      <c r="D403" s="8">
        <v>141739</v>
      </c>
      <c r="E403" s="8" t="s">
        <v>18</v>
      </c>
      <c r="F403" s="8">
        <v>2</v>
      </c>
      <c r="G403" s="23">
        <f t="shared" si="25"/>
        <v>150</v>
      </c>
      <c r="H403" s="9">
        <v>157.5</v>
      </c>
      <c r="I403" s="9">
        <v>315</v>
      </c>
      <c r="J403" s="8" t="s">
        <v>33</v>
      </c>
      <c r="K403" s="10">
        <f t="shared" si="26"/>
        <v>82.5</v>
      </c>
      <c r="L403" s="11">
        <f t="shared" si="27"/>
        <v>165</v>
      </c>
      <c r="M403" s="19">
        <f t="shared" si="28"/>
        <v>52.380952380952387</v>
      </c>
    </row>
    <row r="404" spans="1:13" x14ac:dyDescent="0.3">
      <c r="A404" s="7" t="s">
        <v>293</v>
      </c>
      <c r="B404" s="8" t="s">
        <v>17</v>
      </c>
      <c r="C404" s="17">
        <v>62</v>
      </c>
      <c r="D404" s="8">
        <v>141740</v>
      </c>
      <c r="E404" s="8" t="s">
        <v>14</v>
      </c>
      <c r="F404" s="8">
        <v>1</v>
      </c>
      <c r="G404" s="23">
        <f t="shared" si="25"/>
        <v>62</v>
      </c>
      <c r="H404" s="9">
        <v>252</v>
      </c>
      <c r="I404" s="9">
        <v>252</v>
      </c>
      <c r="J404" s="8" t="s">
        <v>15</v>
      </c>
      <c r="K404" s="10">
        <f t="shared" si="26"/>
        <v>190</v>
      </c>
      <c r="L404" s="11">
        <f t="shared" si="27"/>
        <v>190</v>
      </c>
      <c r="M404" s="19">
        <f t="shared" si="28"/>
        <v>75.396825396825392</v>
      </c>
    </row>
    <row r="405" spans="1:13" x14ac:dyDescent="0.3">
      <c r="A405" s="7" t="s">
        <v>102</v>
      </c>
      <c r="B405" s="8" t="s">
        <v>60</v>
      </c>
      <c r="C405" s="17">
        <v>57</v>
      </c>
      <c r="D405" s="8">
        <v>141741</v>
      </c>
      <c r="E405" s="8" t="s">
        <v>27</v>
      </c>
      <c r="F405" s="8">
        <v>5</v>
      </c>
      <c r="G405" s="23">
        <f t="shared" si="25"/>
        <v>284.99999999999989</v>
      </c>
      <c r="H405" s="9">
        <v>187.68</v>
      </c>
      <c r="I405" s="9">
        <v>938.4</v>
      </c>
      <c r="J405" s="8" t="s">
        <v>64</v>
      </c>
      <c r="K405" s="10">
        <f t="shared" si="26"/>
        <v>130.68</v>
      </c>
      <c r="L405" s="11">
        <f t="shared" si="27"/>
        <v>653.40000000000009</v>
      </c>
      <c r="M405" s="19">
        <f t="shared" si="28"/>
        <v>69.62915601023019</v>
      </c>
    </row>
    <row r="406" spans="1:13" x14ac:dyDescent="0.3">
      <c r="A406" s="7" t="s">
        <v>294</v>
      </c>
      <c r="B406" s="8" t="s">
        <v>41</v>
      </c>
      <c r="C406" s="17">
        <v>475</v>
      </c>
      <c r="D406" s="8">
        <v>141742</v>
      </c>
      <c r="E406" s="8" t="s">
        <v>14</v>
      </c>
      <c r="F406" s="8">
        <v>1</v>
      </c>
      <c r="G406" s="23">
        <f t="shared" si="25"/>
        <v>475</v>
      </c>
      <c r="H406" s="9">
        <v>1817.3</v>
      </c>
      <c r="I406" s="9">
        <v>1817.3</v>
      </c>
      <c r="J406" s="8" t="s">
        <v>15</v>
      </c>
      <c r="K406" s="10">
        <f t="shared" si="26"/>
        <v>1342.3</v>
      </c>
      <c r="L406" s="11">
        <f t="shared" si="27"/>
        <v>1342.3</v>
      </c>
      <c r="M406" s="19">
        <f t="shared" si="28"/>
        <v>73.862323226764985</v>
      </c>
    </row>
    <row r="407" spans="1:13" x14ac:dyDescent="0.3">
      <c r="A407" s="7" t="s">
        <v>295</v>
      </c>
      <c r="B407" s="8" t="s">
        <v>47</v>
      </c>
      <c r="C407" s="17">
        <v>209</v>
      </c>
      <c r="D407" s="8">
        <v>141743</v>
      </c>
      <c r="E407" s="8" t="s">
        <v>14</v>
      </c>
      <c r="F407" s="8">
        <v>1</v>
      </c>
      <c r="G407" s="23">
        <f t="shared" si="25"/>
        <v>209</v>
      </c>
      <c r="H407" s="9">
        <v>888.25</v>
      </c>
      <c r="I407" s="9">
        <v>888.25</v>
      </c>
      <c r="J407" s="8" t="s">
        <v>15</v>
      </c>
      <c r="K407" s="10">
        <f t="shared" si="26"/>
        <v>679.25</v>
      </c>
      <c r="L407" s="11">
        <f t="shared" si="27"/>
        <v>679.25</v>
      </c>
      <c r="M407" s="19">
        <f t="shared" si="28"/>
        <v>76.470588235294116</v>
      </c>
    </row>
    <row r="408" spans="1:13" x14ac:dyDescent="0.3">
      <c r="A408" s="7" t="s">
        <v>105</v>
      </c>
      <c r="B408" s="8" t="s">
        <v>60</v>
      </c>
      <c r="C408" s="17">
        <v>56</v>
      </c>
      <c r="D408" s="8">
        <v>141744</v>
      </c>
      <c r="E408" s="8" t="s">
        <v>14</v>
      </c>
      <c r="F408" s="8">
        <v>2</v>
      </c>
      <c r="G408" s="23">
        <f t="shared" si="25"/>
        <v>112</v>
      </c>
      <c r="H408" s="9">
        <v>216.75</v>
      </c>
      <c r="I408" s="9">
        <v>433.5</v>
      </c>
      <c r="J408" s="8" t="s">
        <v>15</v>
      </c>
      <c r="K408" s="10">
        <f t="shared" si="26"/>
        <v>160.75</v>
      </c>
      <c r="L408" s="11">
        <f t="shared" si="27"/>
        <v>321.5</v>
      </c>
      <c r="M408" s="19">
        <f t="shared" si="28"/>
        <v>74.16378316032295</v>
      </c>
    </row>
    <row r="409" spans="1:13" x14ac:dyDescent="0.3">
      <c r="A409" s="7" t="s">
        <v>296</v>
      </c>
      <c r="B409" s="8" t="s">
        <v>21</v>
      </c>
      <c r="C409" s="17">
        <v>213</v>
      </c>
      <c r="D409" s="8">
        <v>141745</v>
      </c>
      <c r="E409" s="8" t="s">
        <v>18</v>
      </c>
      <c r="F409" s="8">
        <v>1</v>
      </c>
      <c r="G409" s="23">
        <f t="shared" si="25"/>
        <v>213</v>
      </c>
      <c r="H409" s="9">
        <v>702.88</v>
      </c>
      <c r="I409" s="9">
        <v>702.88</v>
      </c>
      <c r="J409" s="8" t="s">
        <v>19</v>
      </c>
      <c r="K409" s="10">
        <f t="shared" si="26"/>
        <v>489.88</v>
      </c>
      <c r="L409" s="11">
        <f t="shared" si="27"/>
        <v>489.88</v>
      </c>
      <c r="M409" s="19">
        <f t="shared" si="28"/>
        <v>69.696107443660367</v>
      </c>
    </row>
    <row r="410" spans="1:13" x14ac:dyDescent="0.3">
      <c r="A410" s="7" t="s">
        <v>205</v>
      </c>
      <c r="B410" s="8" t="s">
        <v>44</v>
      </c>
      <c r="C410" s="17">
        <v>19.25</v>
      </c>
      <c r="D410" s="8">
        <v>141746</v>
      </c>
      <c r="E410" s="8" t="s">
        <v>38</v>
      </c>
      <c r="F410" s="8">
        <v>4</v>
      </c>
      <c r="G410" s="23">
        <f t="shared" si="25"/>
        <v>77</v>
      </c>
      <c r="H410" s="9">
        <v>106</v>
      </c>
      <c r="I410" s="9">
        <v>424</v>
      </c>
      <c r="J410" s="8" t="s">
        <v>15</v>
      </c>
      <c r="K410" s="10">
        <f t="shared" si="26"/>
        <v>86.75</v>
      </c>
      <c r="L410" s="11">
        <f t="shared" si="27"/>
        <v>347</v>
      </c>
      <c r="M410" s="19">
        <f t="shared" si="28"/>
        <v>81.839622641509436</v>
      </c>
    </row>
    <row r="411" spans="1:13" x14ac:dyDescent="0.3">
      <c r="A411" s="7" t="s">
        <v>297</v>
      </c>
      <c r="B411" s="8" t="s">
        <v>50</v>
      </c>
      <c r="C411" s="17">
        <v>38</v>
      </c>
      <c r="D411" s="8">
        <v>141747</v>
      </c>
      <c r="E411" s="8" t="s">
        <v>14</v>
      </c>
      <c r="F411" s="8">
        <v>1</v>
      </c>
      <c r="G411" s="23">
        <f t="shared" si="25"/>
        <v>38</v>
      </c>
      <c r="H411" s="9">
        <v>191.25</v>
      </c>
      <c r="I411" s="9">
        <v>191.25</v>
      </c>
      <c r="J411" s="8" t="s">
        <v>15</v>
      </c>
      <c r="K411" s="10">
        <f t="shared" si="26"/>
        <v>153.25</v>
      </c>
      <c r="L411" s="11">
        <f t="shared" si="27"/>
        <v>153.25</v>
      </c>
      <c r="M411" s="19">
        <f t="shared" si="28"/>
        <v>80.130718954248366</v>
      </c>
    </row>
    <row r="412" spans="1:13" x14ac:dyDescent="0.3">
      <c r="A412" s="7" t="s">
        <v>102</v>
      </c>
      <c r="B412" s="8" t="s">
        <v>60</v>
      </c>
      <c r="C412" s="17">
        <v>57</v>
      </c>
      <c r="D412" s="8">
        <v>141748</v>
      </c>
      <c r="E412" s="8" t="s">
        <v>18</v>
      </c>
      <c r="F412" s="8">
        <v>2</v>
      </c>
      <c r="G412" s="23">
        <f t="shared" si="25"/>
        <v>114</v>
      </c>
      <c r="H412" s="9">
        <v>187.53</v>
      </c>
      <c r="I412" s="9">
        <v>375.06</v>
      </c>
      <c r="J412" s="8" t="s">
        <v>66</v>
      </c>
      <c r="K412" s="10">
        <f t="shared" si="26"/>
        <v>130.53</v>
      </c>
      <c r="L412" s="11">
        <f t="shared" si="27"/>
        <v>261.06</v>
      </c>
      <c r="M412" s="19">
        <f t="shared" si="28"/>
        <v>69.6048632218845</v>
      </c>
    </row>
    <row r="413" spans="1:13" x14ac:dyDescent="0.3">
      <c r="A413" s="7" t="s">
        <v>236</v>
      </c>
      <c r="B413" s="8" t="s">
        <v>26</v>
      </c>
      <c r="C413" s="17">
        <v>153</v>
      </c>
      <c r="D413" s="8">
        <v>141749</v>
      </c>
      <c r="E413" s="8" t="s">
        <v>18</v>
      </c>
      <c r="F413" s="8">
        <v>4</v>
      </c>
      <c r="G413" s="23">
        <f t="shared" si="25"/>
        <v>612</v>
      </c>
      <c r="H413" s="9">
        <v>504.16</v>
      </c>
      <c r="I413" s="9">
        <v>2016.64</v>
      </c>
      <c r="J413" s="8" t="s">
        <v>66</v>
      </c>
      <c r="K413" s="10">
        <f t="shared" si="26"/>
        <v>351.16</v>
      </c>
      <c r="L413" s="11">
        <f t="shared" si="27"/>
        <v>1404.64</v>
      </c>
      <c r="M413" s="19">
        <f t="shared" si="28"/>
        <v>69.652491272611869</v>
      </c>
    </row>
    <row r="414" spans="1:13" x14ac:dyDescent="0.3">
      <c r="A414" s="7" t="s">
        <v>204</v>
      </c>
      <c r="B414" s="8" t="s">
        <v>41</v>
      </c>
      <c r="C414" s="17">
        <v>259</v>
      </c>
      <c r="D414" s="8">
        <v>141749</v>
      </c>
      <c r="E414" s="8" t="s">
        <v>18</v>
      </c>
      <c r="F414" s="8">
        <v>1</v>
      </c>
      <c r="G414" s="23">
        <f t="shared" si="25"/>
        <v>259</v>
      </c>
      <c r="H414" s="9">
        <v>864.8</v>
      </c>
      <c r="I414" s="9">
        <v>864.8</v>
      </c>
      <c r="J414" s="8" t="s">
        <v>66</v>
      </c>
      <c r="K414" s="10">
        <f t="shared" si="26"/>
        <v>605.79999999999995</v>
      </c>
      <c r="L414" s="11">
        <f t="shared" si="27"/>
        <v>605.79999999999995</v>
      </c>
      <c r="M414" s="19">
        <f t="shared" si="28"/>
        <v>70.05087881591119</v>
      </c>
    </row>
    <row r="415" spans="1:13" x14ac:dyDescent="0.3">
      <c r="A415" s="7" t="s">
        <v>298</v>
      </c>
      <c r="B415" s="8" t="s">
        <v>50</v>
      </c>
      <c r="C415" s="17">
        <v>150</v>
      </c>
      <c r="D415" s="8">
        <v>141749</v>
      </c>
      <c r="E415" s="8" t="s">
        <v>18</v>
      </c>
      <c r="F415" s="8">
        <v>1</v>
      </c>
      <c r="G415" s="23">
        <f t="shared" si="25"/>
        <v>150</v>
      </c>
      <c r="H415" s="9">
        <v>496.8</v>
      </c>
      <c r="I415" s="9">
        <v>496.8</v>
      </c>
      <c r="J415" s="8" t="s">
        <v>66</v>
      </c>
      <c r="K415" s="10">
        <f t="shared" si="26"/>
        <v>346.8</v>
      </c>
      <c r="L415" s="11">
        <f t="shared" si="27"/>
        <v>346.8</v>
      </c>
      <c r="M415" s="19">
        <f t="shared" si="28"/>
        <v>69.806763285024147</v>
      </c>
    </row>
    <row r="416" spans="1:13" x14ac:dyDescent="0.3">
      <c r="A416" s="7" t="s">
        <v>240</v>
      </c>
      <c r="B416" s="8" t="s">
        <v>17</v>
      </c>
      <c r="C416" s="17">
        <v>89</v>
      </c>
      <c r="D416" s="8">
        <v>141749</v>
      </c>
      <c r="E416" s="8" t="s">
        <v>18</v>
      </c>
      <c r="F416" s="8">
        <v>1</v>
      </c>
      <c r="G416" s="23">
        <f t="shared" si="25"/>
        <v>89</v>
      </c>
      <c r="H416" s="9">
        <v>298.08</v>
      </c>
      <c r="I416" s="9">
        <v>298.08</v>
      </c>
      <c r="J416" s="8" t="s">
        <v>66</v>
      </c>
      <c r="K416" s="10">
        <f t="shared" si="26"/>
        <v>209.07999999999998</v>
      </c>
      <c r="L416" s="11">
        <f t="shared" si="27"/>
        <v>209.07999999999998</v>
      </c>
      <c r="M416" s="19">
        <f t="shared" si="28"/>
        <v>70.142243692968336</v>
      </c>
    </row>
    <row r="417" spans="1:13" x14ac:dyDescent="0.3">
      <c r="A417" s="7" t="s">
        <v>299</v>
      </c>
      <c r="B417" s="8" t="s">
        <v>88</v>
      </c>
      <c r="C417" s="17">
        <v>61</v>
      </c>
      <c r="D417" s="8">
        <v>141749</v>
      </c>
      <c r="E417" s="8" t="s">
        <v>18</v>
      </c>
      <c r="F417" s="8">
        <v>4</v>
      </c>
      <c r="G417" s="23">
        <f t="shared" si="25"/>
        <v>244</v>
      </c>
      <c r="H417" s="9">
        <v>143.52000000000001</v>
      </c>
      <c r="I417" s="9">
        <v>574.08000000000004</v>
      </c>
      <c r="J417" s="8" t="s">
        <v>66</v>
      </c>
      <c r="K417" s="10">
        <f t="shared" si="26"/>
        <v>82.52000000000001</v>
      </c>
      <c r="L417" s="11">
        <f t="shared" si="27"/>
        <v>330.08000000000004</v>
      </c>
      <c r="M417" s="19">
        <f t="shared" si="28"/>
        <v>57.497212931995549</v>
      </c>
    </row>
    <row r="418" spans="1:13" x14ac:dyDescent="0.3">
      <c r="A418" s="7" t="s">
        <v>62</v>
      </c>
      <c r="B418" s="8">
        <v>0</v>
      </c>
      <c r="C418" s="17">
        <v>1</v>
      </c>
      <c r="D418" s="8">
        <v>141749</v>
      </c>
      <c r="E418" s="8" t="s">
        <v>18</v>
      </c>
      <c r="F418" s="8">
        <v>1</v>
      </c>
      <c r="G418" s="23">
        <f t="shared" si="25"/>
        <v>1</v>
      </c>
      <c r="H418" s="9">
        <v>350.35</v>
      </c>
      <c r="I418" s="9">
        <v>350.35</v>
      </c>
      <c r="J418" s="8" t="s">
        <v>66</v>
      </c>
      <c r="K418" s="10">
        <f t="shared" si="26"/>
        <v>349.35</v>
      </c>
      <c r="L418" s="11">
        <f t="shared" si="27"/>
        <v>349.35</v>
      </c>
      <c r="M418" s="19">
        <f t="shared" si="28"/>
        <v>99.714571143142578</v>
      </c>
    </row>
    <row r="419" spans="1:13" x14ac:dyDescent="0.3">
      <c r="A419" s="7" t="s">
        <v>300</v>
      </c>
      <c r="B419" s="8" t="s">
        <v>54</v>
      </c>
      <c r="C419" s="17">
        <v>40</v>
      </c>
      <c r="D419" s="8">
        <v>141749</v>
      </c>
      <c r="E419" s="8" t="s">
        <v>18</v>
      </c>
      <c r="F419" s="8">
        <v>1</v>
      </c>
      <c r="G419" s="23">
        <f t="shared" si="25"/>
        <v>40</v>
      </c>
      <c r="H419" s="9">
        <v>136.16</v>
      </c>
      <c r="I419" s="9">
        <v>136.16</v>
      </c>
      <c r="J419" s="8" t="s">
        <v>66</v>
      </c>
      <c r="K419" s="10">
        <f t="shared" si="26"/>
        <v>96.16</v>
      </c>
      <c r="L419" s="11">
        <f t="shared" si="27"/>
        <v>96.16</v>
      </c>
      <c r="M419" s="19">
        <f t="shared" si="28"/>
        <v>70.622796709753231</v>
      </c>
    </row>
    <row r="420" spans="1:13" x14ac:dyDescent="0.3">
      <c r="A420" s="7" t="s">
        <v>152</v>
      </c>
      <c r="B420" s="8" t="s">
        <v>21</v>
      </c>
      <c r="C420" s="17">
        <v>332</v>
      </c>
      <c r="D420" s="8">
        <v>141750</v>
      </c>
      <c r="E420" s="8" t="s">
        <v>14</v>
      </c>
      <c r="F420" s="8">
        <v>1</v>
      </c>
      <c r="G420" s="23">
        <f t="shared" si="25"/>
        <v>332</v>
      </c>
      <c r="H420" s="9">
        <v>1355.75</v>
      </c>
      <c r="I420" s="9">
        <v>1355.75</v>
      </c>
      <c r="J420" s="8" t="s">
        <v>15</v>
      </c>
      <c r="K420" s="10">
        <f t="shared" si="26"/>
        <v>1023.75</v>
      </c>
      <c r="L420" s="11">
        <f t="shared" si="27"/>
        <v>1023.75</v>
      </c>
      <c r="M420" s="19">
        <f t="shared" si="28"/>
        <v>75.511709385948734</v>
      </c>
    </row>
    <row r="421" spans="1:13" x14ac:dyDescent="0.3">
      <c r="A421" s="7" t="s">
        <v>222</v>
      </c>
      <c r="B421" s="8" t="s">
        <v>90</v>
      </c>
      <c r="C421" s="17">
        <v>329</v>
      </c>
      <c r="D421" s="8">
        <v>141751</v>
      </c>
      <c r="E421" s="8" t="s">
        <v>14</v>
      </c>
      <c r="F421" s="8">
        <v>1</v>
      </c>
      <c r="G421" s="23">
        <f t="shared" si="25"/>
        <v>329</v>
      </c>
      <c r="H421" s="9">
        <v>1258.8499999999999</v>
      </c>
      <c r="I421" s="9">
        <v>1258.8499999999999</v>
      </c>
      <c r="J421" s="8" t="s">
        <v>15</v>
      </c>
      <c r="K421" s="10">
        <f t="shared" si="26"/>
        <v>929.84999999999991</v>
      </c>
      <c r="L421" s="11">
        <f t="shared" si="27"/>
        <v>929.84999999999991</v>
      </c>
      <c r="M421" s="19">
        <f t="shared" si="28"/>
        <v>73.865035548317906</v>
      </c>
    </row>
    <row r="422" spans="1:13" x14ac:dyDescent="0.3">
      <c r="A422" s="7" t="s">
        <v>78</v>
      </c>
      <c r="B422" s="8" t="s">
        <v>60</v>
      </c>
      <c r="C422" s="17">
        <v>47</v>
      </c>
      <c r="D422" s="8">
        <v>141752</v>
      </c>
      <c r="E422" s="8" t="s">
        <v>14</v>
      </c>
      <c r="F422" s="8">
        <v>2</v>
      </c>
      <c r="G422" s="23">
        <f t="shared" si="25"/>
        <v>94</v>
      </c>
      <c r="H422" s="9">
        <v>182.75</v>
      </c>
      <c r="I422" s="9">
        <v>365.5</v>
      </c>
      <c r="J422" s="8" t="s">
        <v>15</v>
      </c>
      <c r="K422" s="10">
        <f t="shared" si="26"/>
        <v>135.75</v>
      </c>
      <c r="L422" s="11">
        <f t="shared" si="27"/>
        <v>271.5</v>
      </c>
      <c r="M422" s="19">
        <f t="shared" si="28"/>
        <v>74.281805745554024</v>
      </c>
    </row>
    <row r="423" spans="1:13" x14ac:dyDescent="0.3">
      <c r="A423" s="7" t="s">
        <v>218</v>
      </c>
      <c r="B423" s="8" t="s">
        <v>219</v>
      </c>
      <c r="C423" s="17">
        <v>35.5</v>
      </c>
      <c r="D423" s="8">
        <v>141753</v>
      </c>
      <c r="E423" s="8" t="s">
        <v>18</v>
      </c>
      <c r="F423" s="8">
        <v>1</v>
      </c>
      <c r="G423" s="23">
        <f t="shared" si="25"/>
        <v>35.5</v>
      </c>
      <c r="H423" s="9">
        <v>65.5</v>
      </c>
      <c r="I423" s="9">
        <v>65.5</v>
      </c>
      <c r="J423" s="8" t="s">
        <v>19</v>
      </c>
      <c r="K423" s="10">
        <f t="shared" si="26"/>
        <v>30</v>
      </c>
      <c r="L423" s="11">
        <f t="shared" si="27"/>
        <v>30</v>
      </c>
      <c r="M423" s="19">
        <f t="shared" si="28"/>
        <v>45.801526717557252</v>
      </c>
    </row>
    <row r="424" spans="1:13" x14ac:dyDescent="0.3">
      <c r="A424" s="7" t="s">
        <v>301</v>
      </c>
      <c r="B424" s="8">
        <v>0</v>
      </c>
      <c r="C424" s="17">
        <v>5</v>
      </c>
      <c r="D424" s="8">
        <v>141754</v>
      </c>
      <c r="E424" s="8" t="s">
        <v>27</v>
      </c>
      <c r="F424" s="8">
        <v>2</v>
      </c>
      <c r="G424" s="23">
        <f t="shared" si="25"/>
        <v>10</v>
      </c>
      <c r="H424" s="9">
        <v>11.04</v>
      </c>
      <c r="I424" s="9">
        <v>22.08</v>
      </c>
      <c r="J424" s="8" t="s">
        <v>64</v>
      </c>
      <c r="K424" s="10">
        <f t="shared" si="26"/>
        <v>6.0399999999999991</v>
      </c>
      <c r="L424" s="11">
        <f t="shared" si="27"/>
        <v>12.079999999999998</v>
      </c>
      <c r="M424" s="19">
        <f t="shared" si="28"/>
        <v>54.710144927536234</v>
      </c>
    </row>
    <row r="425" spans="1:13" x14ac:dyDescent="0.3">
      <c r="A425" s="7" t="s">
        <v>302</v>
      </c>
      <c r="B425" s="8" t="s">
        <v>94</v>
      </c>
      <c r="C425" s="17">
        <v>12.5</v>
      </c>
      <c r="D425" s="8">
        <v>141754</v>
      </c>
      <c r="E425" s="8" t="s">
        <v>27</v>
      </c>
      <c r="F425" s="8">
        <v>1</v>
      </c>
      <c r="G425" s="23">
        <f t="shared" si="25"/>
        <v>12.5</v>
      </c>
      <c r="H425" s="9">
        <v>29.44</v>
      </c>
      <c r="I425" s="9">
        <v>29.44</v>
      </c>
      <c r="J425" s="8" t="s">
        <v>64</v>
      </c>
      <c r="K425" s="10">
        <f t="shared" si="26"/>
        <v>16.940000000000001</v>
      </c>
      <c r="L425" s="11">
        <f t="shared" si="27"/>
        <v>16.940000000000001</v>
      </c>
      <c r="M425" s="19">
        <f t="shared" si="28"/>
        <v>57.540760869565219</v>
      </c>
    </row>
    <row r="426" spans="1:13" x14ac:dyDescent="0.3">
      <c r="A426" s="7" t="s">
        <v>303</v>
      </c>
      <c r="B426" s="8" t="s">
        <v>21</v>
      </c>
      <c r="C426" s="17">
        <v>340</v>
      </c>
      <c r="D426" s="8">
        <v>141755</v>
      </c>
      <c r="E426" s="8" t="s">
        <v>14</v>
      </c>
      <c r="F426" s="8">
        <v>1</v>
      </c>
      <c r="G426" s="23">
        <f t="shared" si="25"/>
        <v>340</v>
      </c>
      <c r="H426" s="9">
        <v>1387.2</v>
      </c>
      <c r="I426" s="9">
        <v>1387.2</v>
      </c>
      <c r="J426" s="8" t="s">
        <v>15</v>
      </c>
      <c r="K426" s="10">
        <f t="shared" si="26"/>
        <v>1047.2</v>
      </c>
      <c r="L426" s="11">
        <f t="shared" si="27"/>
        <v>1047.2</v>
      </c>
      <c r="M426" s="19">
        <f t="shared" si="28"/>
        <v>75.490196078431367</v>
      </c>
    </row>
    <row r="427" spans="1:13" x14ac:dyDescent="0.3">
      <c r="A427" s="7" t="s">
        <v>180</v>
      </c>
      <c r="B427" s="8" t="s">
        <v>44</v>
      </c>
      <c r="C427" s="17">
        <v>32</v>
      </c>
      <c r="D427" s="8">
        <v>141756</v>
      </c>
      <c r="E427" s="8" t="s">
        <v>38</v>
      </c>
      <c r="F427" s="8">
        <v>1</v>
      </c>
      <c r="G427" s="23">
        <f t="shared" si="25"/>
        <v>32</v>
      </c>
      <c r="H427" s="9">
        <v>135.4</v>
      </c>
      <c r="I427" s="9">
        <v>135.4</v>
      </c>
      <c r="J427" s="8" t="s">
        <v>15</v>
      </c>
      <c r="K427" s="10">
        <f t="shared" si="26"/>
        <v>103.4</v>
      </c>
      <c r="L427" s="11">
        <f t="shared" si="27"/>
        <v>103.4</v>
      </c>
      <c r="M427" s="19">
        <f t="shared" si="28"/>
        <v>76.366322008862625</v>
      </c>
    </row>
    <row r="428" spans="1:13" x14ac:dyDescent="0.3">
      <c r="A428" s="7" t="s">
        <v>188</v>
      </c>
      <c r="B428" s="8" t="s">
        <v>44</v>
      </c>
      <c r="C428" s="17">
        <v>49</v>
      </c>
      <c r="D428" s="8">
        <v>141756</v>
      </c>
      <c r="E428" s="8" t="s">
        <v>38</v>
      </c>
      <c r="F428" s="8">
        <v>1</v>
      </c>
      <c r="G428" s="23">
        <f t="shared" si="25"/>
        <v>49</v>
      </c>
      <c r="H428" s="9">
        <v>177.4</v>
      </c>
      <c r="I428" s="9">
        <v>177.4</v>
      </c>
      <c r="J428" s="8" t="s">
        <v>15</v>
      </c>
      <c r="K428" s="10">
        <f t="shared" si="26"/>
        <v>128.4</v>
      </c>
      <c r="L428" s="11">
        <f t="shared" si="27"/>
        <v>128.4</v>
      </c>
      <c r="M428" s="19">
        <f t="shared" si="28"/>
        <v>72.37880496054116</v>
      </c>
    </row>
    <row r="429" spans="1:13" x14ac:dyDescent="0.3">
      <c r="A429" s="7" t="s">
        <v>304</v>
      </c>
      <c r="B429" s="8" t="s">
        <v>88</v>
      </c>
      <c r="C429" s="17">
        <v>155</v>
      </c>
      <c r="D429" s="8">
        <v>141757</v>
      </c>
      <c r="E429" s="8" t="s">
        <v>14</v>
      </c>
      <c r="F429" s="8">
        <v>2</v>
      </c>
      <c r="G429" s="23">
        <f t="shared" si="25"/>
        <v>310</v>
      </c>
      <c r="H429" s="9">
        <v>514.25</v>
      </c>
      <c r="I429" s="9">
        <v>1028.5</v>
      </c>
      <c r="J429" s="8" t="s">
        <v>39</v>
      </c>
      <c r="K429" s="10">
        <f t="shared" si="26"/>
        <v>359.25</v>
      </c>
      <c r="L429" s="11">
        <f t="shared" si="27"/>
        <v>718.5</v>
      </c>
      <c r="M429" s="19">
        <f t="shared" si="28"/>
        <v>69.859017987360232</v>
      </c>
    </row>
    <row r="430" spans="1:13" x14ac:dyDescent="0.3">
      <c r="A430" s="7" t="s">
        <v>171</v>
      </c>
      <c r="B430" s="8" t="s">
        <v>13</v>
      </c>
      <c r="C430" s="17">
        <v>267</v>
      </c>
      <c r="D430" s="8">
        <v>141757</v>
      </c>
      <c r="E430" s="8" t="s">
        <v>14</v>
      </c>
      <c r="F430" s="8">
        <v>2</v>
      </c>
      <c r="G430" s="23">
        <f t="shared" si="25"/>
        <v>534</v>
      </c>
      <c r="H430" s="9">
        <v>1273.5</v>
      </c>
      <c r="I430" s="9">
        <v>2547</v>
      </c>
      <c r="J430" s="8" t="s">
        <v>39</v>
      </c>
      <c r="K430" s="10">
        <f t="shared" si="26"/>
        <v>1006.5</v>
      </c>
      <c r="L430" s="11">
        <f t="shared" si="27"/>
        <v>2013</v>
      </c>
      <c r="M430" s="19">
        <f t="shared" si="28"/>
        <v>79.034157832744398</v>
      </c>
    </row>
    <row r="431" spans="1:13" x14ac:dyDescent="0.3">
      <c r="A431" s="7" t="s">
        <v>220</v>
      </c>
      <c r="B431" s="8" t="s">
        <v>156</v>
      </c>
      <c r="C431" s="17">
        <v>190</v>
      </c>
      <c r="D431" s="8">
        <v>141757</v>
      </c>
      <c r="E431" s="8" t="s">
        <v>14</v>
      </c>
      <c r="F431" s="8">
        <v>1</v>
      </c>
      <c r="G431" s="23">
        <f t="shared" si="25"/>
        <v>190</v>
      </c>
      <c r="H431" s="9">
        <v>1408.5</v>
      </c>
      <c r="I431" s="9">
        <v>1408.5</v>
      </c>
      <c r="J431" s="8" t="s">
        <v>39</v>
      </c>
      <c r="K431" s="10">
        <f t="shared" si="26"/>
        <v>1218.5</v>
      </c>
      <c r="L431" s="11">
        <f t="shared" si="27"/>
        <v>1218.5</v>
      </c>
      <c r="M431" s="19">
        <f t="shared" si="28"/>
        <v>86.510472133475318</v>
      </c>
    </row>
    <row r="432" spans="1:13" x14ac:dyDescent="0.3">
      <c r="A432" s="7" t="s">
        <v>305</v>
      </c>
      <c r="B432" s="8" t="s">
        <v>94</v>
      </c>
      <c r="C432" s="17">
        <v>35</v>
      </c>
      <c r="D432" s="8">
        <v>141758</v>
      </c>
      <c r="E432" s="8" t="s">
        <v>18</v>
      </c>
      <c r="F432" s="8">
        <v>1</v>
      </c>
      <c r="G432" s="23">
        <f t="shared" si="25"/>
        <v>35</v>
      </c>
      <c r="H432" s="9">
        <v>62.56</v>
      </c>
      <c r="I432" s="9">
        <v>62.56</v>
      </c>
      <c r="J432" s="8" t="s">
        <v>33</v>
      </c>
      <c r="K432" s="10">
        <f t="shared" si="26"/>
        <v>27.560000000000002</v>
      </c>
      <c r="L432" s="11">
        <f t="shared" si="27"/>
        <v>27.560000000000002</v>
      </c>
      <c r="M432" s="19">
        <f t="shared" si="28"/>
        <v>44.053708439897697</v>
      </c>
    </row>
    <row r="433" spans="1:13" x14ac:dyDescent="0.3">
      <c r="A433" s="7" t="s">
        <v>224</v>
      </c>
      <c r="B433" s="8" t="s">
        <v>94</v>
      </c>
      <c r="C433" s="17">
        <v>8.25</v>
      </c>
      <c r="D433" s="8">
        <v>141759</v>
      </c>
      <c r="E433" s="8" t="s">
        <v>18</v>
      </c>
      <c r="F433" s="8">
        <v>1</v>
      </c>
      <c r="G433" s="23">
        <f t="shared" si="25"/>
        <v>8.25</v>
      </c>
      <c r="H433" s="9">
        <v>14.72</v>
      </c>
      <c r="I433" s="9">
        <v>14.72</v>
      </c>
      <c r="J433" s="8" t="s">
        <v>19</v>
      </c>
      <c r="K433" s="10">
        <f t="shared" si="26"/>
        <v>6.4700000000000006</v>
      </c>
      <c r="L433" s="11">
        <f t="shared" si="27"/>
        <v>6.4700000000000006</v>
      </c>
      <c r="M433" s="19">
        <f t="shared" si="28"/>
        <v>43.953804347826093</v>
      </c>
    </row>
    <row r="434" spans="1:13" x14ac:dyDescent="0.3">
      <c r="A434" s="7" t="s">
        <v>277</v>
      </c>
      <c r="B434" s="8" t="s">
        <v>60</v>
      </c>
      <c r="C434" s="17">
        <v>50</v>
      </c>
      <c r="D434" s="8">
        <v>141760</v>
      </c>
      <c r="E434" s="8" t="s">
        <v>27</v>
      </c>
      <c r="F434" s="8">
        <v>1</v>
      </c>
      <c r="G434" s="23">
        <f t="shared" si="25"/>
        <v>50</v>
      </c>
      <c r="H434" s="9">
        <v>165.6</v>
      </c>
      <c r="I434" s="9">
        <v>165.6</v>
      </c>
      <c r="J434" s="8" t="s">
        <v>64</v>
      </c>
      <c r="K434" s="10">
        <f t="shared" si="26"/>
        <v>115.6</v>
      </c>
      <c r="L434" s="11">
        <f t="shared" si="27"/>
        <v>115.6</v>
      </c>
      <c r="M434" s="19">
        <f t="shared" si="28"/>
        <v>69.806763285024147</v>
      </c>
    </row>
    <row r="435" spans="1:13" x14ac:dyDescent="0.3">
      <c r="A435" s="7" t="s">
        <v>59</v>
      </c>
      <c r="B435" s="8" t="s">
        <v>60</v>
      </c>
      <c r="C435" s="17">
        <v>50</v>
      </c>
      <c r="D435" s="8">
        <v>141761</v>
      </c>
      <c r="E435" s="8" t="s">
        <v>14</v>
      </c>
      <c r="F435" s="8">
        <v>1</v>
      </c>
      <c r="G435" s="23">
        <f t="shared" si="25"/>
        <v>50</v>
      </c>
      <c r="H435" s="9">
        <v>191.25</v>
      </c>
      <c r="I435" s="9">
        <v>191.25</v>
      </c>
      <c r="J435" s="8" t="s">
        <v>15</v>
      </c>
      <c r="K435" s="10">
        <f t="shared" si="26"/>
        <v>141.25</v>
      </c>
      <c r="L435" s="11">
        <f t="shared" si="27"/>
        <v>141.25</v>
      </c>
      <c r="M435" s="19">
        <f t="shared" si="28"/>
        <v>73.856209150326805</v>
      </c>
    </row>
    <row r="436" spans="1:13" x14ac:dyDescent="0.3">
      <c r="A436" s="7" t="s">
        <v>120</v>
      </c>
      <c r="B436" s="8" t="s">
        <v>60</v>
      </c>
      <c r="C436" s="17">
        <v>70</v>
      </c>
      <c r="D436" s="8">
        <v>141762</v>
      </c>
      <c r="E436" s="8" t="s">
        <v>14</v>
      </c>
      <c r="F436" s="8">
        <v>2</v>
      </c>
      <c r="G436" s="23">
        <f t="shared" si="25"/>
        <v>140</v>
      </c>
      <c r="H436" s="9">
        <v>267.75</v>
      </c>
      <c r="I436" s="9">
        <v>535.5</v>
      </c>
      <c r="J436" s="8" t="s">
        <v>15</v>
      </c>
      <c r="K436" s="10">
        <f t="shared" si="26"/>
        <v>197.75</v>
      </c>
      <c r="L436" s="11">
        <f t="shared" si="27"/>
        <v>395.5</v>
      </c>
      <c r="M436" s="19">
        <f t="shared" si="28"/>
        <v>73.856209150326805</v>
      </c>
    </row>
    <row r="437" spans="1:13" x14ac:dyDescent="0.3">
      <c r="A437" s="7" t="s">
        <v>306</v>
      </c>
      <c r="B437" s="8" t="s">
        <v>17</v>
      </c>
      <c r="C437" s="17">
        <v>26.98</v>
      </c>
      <c r="D437" s="8">
        <v>141763</v>
      </c>
      <c r="E437" s="8" t="s">
        <v>14</v>
      </c>
      <c r="F437" s="8">
        <v>1</v>
      </c>
      <c r="G437" s="23">
        <f t="shared" si="25"/>
        <v>26.980000000000004</v>
      </c>
      <c r="H437" s="9">
        <v>106.25</v>
      </c>
      <c r="I437" s="9">
        <v>106.25</v>
      </c>
      <c r="J437" s="8" t="s">
        <v>15</v>
      </c>
      <c r="K437" s="10">
        <f t="shared" si="26"/>
        <v>79.27</v>
      </c>
      <c r="L437" s="11">
        <f t="shared" si="27"/>
        <v>79.27</v>
      </c>
      <c r="M437" s="19">
        <f t="shared" si="28"/>
        <v>74.6070588235294</v>
      </c>
    </row>
    <row r="438" spans="1:13" x14ac:dyDescent="0.3">
      <c r="A438" s="7" t="s">
        <v>108</v>
      </c>
      <c r="B438" s="8" t="s">
        <v>21</v>
      </c>
      <c r="C438" s="17">
        <v>245</v>
      </c>
      <c r="D438" s="8">
        <v>141764</v>
      </c>
      <c r="E438" s="8" t="s">
        <v>14</v>
      </c>
      <c r="F438" s="8">
        <v>1</v>
      </c>
      <c r="G438" s="23">
        <f t="shared" si="25"/>
        <v>245</v>
      </c>
      <c r="H438" s="9">
        <v>1024.25</v>
      </c>
      <c r="I438" s="9">
        <v>1024.25</v>
      </c>
      <c r="J438" s="8" t="s">
        <v>15</v>
      </c>
      <c r="K438" s="10">
        <f t="shared" si="26"/>
        <v>779.25</v>
      </c>
      <c r="L438" s="11">
        <f t="shared" si="27"/>
        <v>779.25</v>
      </c>
      <c r="M438" s="19">
        <f t="shared" si="28"/>
        <v>76.080058579448377</v>
      </c>
    </row>
    <row r="439" spans="1:13" x14ac:dyDescent="0.3">
      <c r="A439" s="7" t="s">
        <v>307</v>
      </c>
      <c r="B439" s="8" t="s">
        <v>21</v>
      </c>
      <c r="C439" s="17">
        <v>128</v>
      </c>
      <c r="D439" s="8">
        <v>141765</v>
      </c>
      <c r="E439" s="8" t="s">
        <v>18</v>
      </c>
      <c r="F439" s="8">
        <v>1</v>
      </c>
      <c r="G439" s="23">
        <f t="shared" si="25"/>
        <v>128</v>
      </c>
      <c r="H439" s="9">
        <v>254</v>
      </c>
      <c r="I439" s="9">
        <v>254</v>
      </c>
      <c r="J439" s="8" t="s">
        <v>33</v>
      </c>
      <c r="K439" s="10">
        <f t="shared" si="26"/>
        <v>126</v>
      </c>
      <c r="L439" s="11">
        <f t="shared" si="27"/>
        <v>126</v>
      </c>
      <c r="M439" s="19">
        <f t="shared" si="28"/>
        <v>49.606299212598429</v>
      </c>
    </row>
    <row r="440" spans="1:13" x14ac:dyDescent="0.3">
      <c r="A440" s="7" t="s">
        <v>25</v>
      </c>
      <c r="B440" s="8" t="s">
        <v>26</v>
      </c>
      <c r="C440" s="17">
        <v>99</v>
      </c>
      <c r="D440" s="8">
        <v>141766</v>
      </c>
      <c r="E440" s="8" t="s">
        <v>14</v>
      </c>
      <c r="F440" s="8">
        <v>2</v>
      </c>
      <c r="G440" s="23">
        <f t="shared" si="25"/>
        <v>198</v>
      </c>
      <c r="H440" s="9">
        <v>378.25</v>
      </c>
      <c r="I440" s="9">
        <v>756.5</v>
      </c>
      <c r="J440" s="8" t="s">
        <v>15</v>
      </c>
      <c r="K440" s="10">
        <f t="shared" si="26"/>
        <v>279.25</v>
      </c>
      <c r="L440" s="11">
        <f t="shared" si="27"/>
        <v>558.5</v>
      </c>
      <c r="M440" s="19">
        <f t="shared" si="28"/>
        <v>73.826834104428286</v>
      </c>
    </row>
    <row r="441" spans="1:13" x14ac:dyDescent="0.3">
      <c r="A441" s="7" t="s">
        <v>149</v>
      </c>
      <c r="B441" s="8" t="s">
        <v>50</v>
      </c>
      <c r="C441" s="17">
        <v>110</v>
      </c>
      <c r="D441" s="8">
        <v>141767</v>
      </c>
      <c r="E441" s="8" t="s">
        <v>14</v>
      </c>
      <c r="F441" s="8">
        <v>1</v>
      </c>
      <c r="G441" s="23">
        <f t="shared" si="25"/>
        <v>110</v>
      </c>
      <c r="H441" s="9">
        <v>420.75</v>
      </c>
      <c r="I441" s="9">
        <v>420.75</v>
      </c>
      <c r="J441" s="8" t="s">
        <v>19</v>
      </c>
      <c r="K441" s="10">
        <f t="shared" si="26"/>
        <v>310.75</v>
      </c>
      <c r="L441" s="11">
        <f t="shared" si="27"/>
        <v>310.75</v>
      </c>
      <c r="M441" s="19">
        <f t="shared" si="28"/>
        <v>73.856209150326805</v>
      </c>
    </row>
    <row r="442" spans="1:13" x14ac:dyDescent="0.3">
      <c r="A442" s="7" t="s">
        <v>247</v>
      </c>
      <c r="B442" s="8" t="s">
        <v>60</v>
      </c>
      <c r="C442" s="17">
        <v>48</v>
      </c>
      <c r="D442" s="8">
        <v>141768</v>
      </c>
      <c r="E442" s="8" t="s">
        <v>27</v>
      </c>
      <c r="F442" s="8">
        <v>2</v>
      </c>
      <c r="G442" s="23">
        <f t="shared" si="25"/>
        <v>96</v>
      </c>
      <c r="H442" s="9">
        <v>158.24</v>
      </c>
      <c r="I442" s="9">
        <v>316.48</v>
      </c>
      <c r="J442" s="8" t="s">
        <v>66</v>
      </c>
      <c r="K442" s="10">
        <f t="shared" si="26"/>
        <v>110.24000000000001</v>
      </c>
      <c r="L442" s="11">
        <f t="shared" si="27"/>
        <v>220.48000000000002</v>
      </c>
      <c r="M442" s="19">
        <f t="shared" si="28"/>
        <v>69.666329625884742</v>
      </c>
    </row>
    <row r="443" spans="1:13" x14ac:dyDescent="0.3">
      <c r="A443" s="7" t="s">
        <v>308</v>
      </c>
      <c r="B443" s="8">
        <v>0</v>
      </c>
      <c r="C443" s="17">
        <v>725</v>
      </c>
      <c r="D443" s="8">
        <v>141768</v>
      </c>
      <c r="E443" s="8" t="s">
        <v>27</v>
      </c>
      <c r="F443" s="8">
        <v>1</v>
      </c>
      <c r="G443" s="23">
        <f t="shared" si="25"/>
        <v>725</v>
      </c>
      <c r="H443" s="9">
        <v>1603.74</v>
      </c>
      <c r="I443" s="9">
        <v>1603.74</v>
      </c>
      <c r="J443" s="8" t="s">
        <v>66</v>
      </c>
      <c r="K443" s="10">
        <f t="shared" si="26"/>
        <v>878.74</v>
      </c>
      <c r="L443" s="11">
        <f t="shared" si="27"/>
        <v>878.74</v>
      </c>
      <c r="M443" s="19">
        <f t="shared" si="28"/>
        <v>54.793170962874285</v>
      </c>
    </row>
    <row r="444" spans="1:13" x14ac:dyDescent="0.3">
      <c r="A444" s="7" t="s">
        <v>176</v>
      </c>
      <c r="B444" s="8">
        <v>0</v>
      </c>
      <c r="C444" s="17">
        <v>34.5</v>
      </c>
      <c r="D444" s="8">
        <v>141769</v>
      </c>
      <c r="E444" s="8" t="s">
        <v>27</v>
      </c>
      <c r="F444" s="8">
        <v>1</v>
      </c>
      <c r="G444" s="23">
        <f t="shared" si="25"/>
        <v>34.5</v>
      </c>
      <c r="H444" s="9">
        <v>97.15</v>
      </c>
      <c r="I444" s="9">
        <v>97.15</v>
      </c>
      <c r="J444" s="8" t="s">
        <v>33</v>
      </c>
      <c r="K444" s="10">
        <f t="shared" si="26"/>
        <v>62.650000000000006</v>
      </c>
      <c r="L444" s="11">
        <f t="shared" si="27"/>
        <v>62.650000000000006</v>
      </c>
      <c r="M444" s="19">
        <f t="shared" si="28"/>
        <v>64.487905301080801</v>
      </c>
    </row>
    <row r="445" spans="1:13" x14ac:dyDescent="0.3">
      <c r="A445" s="7" t="s">
        <v>69</v>
      </c>
      <c r="B445" s="8" t="s">
        <v>44</v>
      </c>
      <c r="C445" s="17">
        <v>0</v>
      </c>
      <c r="D445" s="8">
        <v>141770</v>
      </c>
      <c r="E445" s="8" t="s">
        <v>38</v>
      </c>
      <c r="F445" s="8">
        <v>1</v>
      </c>
      <c r="G445" s="23">
        <f t="shared" si="25"/>
        <v>0</v>
      </c>
      <c r="H445" s="9">
        <v>0</v>
      </c>
      <c r="I445" s="9">
        <v>0</v>
      </c>
      <c r="J445" s="8" t="s">
        <v>15</v>
      </c>
      <c r="K445" s="10">
        <f t="shared" si="26"/>
        <v>0</v>
      </c>
      <c r="L445" s="11">
        <f t="shared" si="27"/>
        <v>0</v>
      </c>
      <c r="M445" s="19" t="e">
        <f t="shared" si="28"/>
        <v>#DIV/0!</v>
      </c>
    </row>
    <row r="446" spans="1:13" x14ac:dyDescent="0.3">
      <c r="A446" s="7" t="s">
        <v>177</v>
      </c>
      <c r="B446" s="8" t="s">
        <v>90</v>
      </c>
      <c r="C446" s="17">
        <v>657</v>
      </c>
      <c r="D446" s="8">
        <v>141771</v>
      </c>
      <c r="E446" s="8" t="s">
        <v>27</v>
      </c>
      <c r="F446" s="8">
        <v>1</v>
      </c>
      <c r="G446" s="23">
        <f t="shared" si="25"/>
        <v>657</v>
      </c>
      <c r="H446" s="9">
        <v>2226.4</v>
      </c>
      <c r="I446" s="9">
        <v>2226.4</v>
      </c>
      <c r="J446" s="8" t="s">
        <v>66</v>
      </c>
      <c r="K446" s="10">
        <f t="shared" si="26"/>
        <v>1569.4</v>
      </c>
      <c r="L446" s="11">
        <f t="shared" si="27"/>
        <v>1569.4</v>
      </c>
      <c r="M446" s="19">
        <f t="shared" si="28"/>
        <v>70.490477901545106</v>
      </c>
    </row>
    <row r="447" spans="1:13" x14ac:dyDescent="0.3">
      <c r="A447" s="7" t="s">
        <v>204</v>
      </c>
      <c r="B447" s="8" t="s">
        <v>41</v>
      </c>
      <c r="C447" s="17">
        <v>259</v>
      </c>
      <c r="D447" s="8">
        <v>141772</v>
      </c>
      <c r="E447" s="8" t="s">
        <v>27</v>
      </c>
      <c r="F447" s="8">
        <v>2</v>
      </c>
      <c r="G447" s="23">
        <f t="shared" si="25"/>
        <v>518</v>
      </c>
      <c r="H447" s="9">
        <v>864.8</v>
      </c>
      <c r="I447" s="9">
        <v>1729.6</v>
      </c>
      <c r="J447" s="8" t="s">
        <v>19</v>
      </c>
      <c r="K447" s="10">
        <f t="shared" si="26"/>
        <v>605.79999999999995</v>
      </c>
      <c r="L447" s="11">
        <f t="shared" si="27"/>
        <v>1211.5999999999999</v>
      </c>
      <c r="M447" s="19">
        <f t="shared" si="28"/>
        <v>70.05087881591119</v>
      </c>
    </row>
    <row r="448" spans="1:13" x14ac:dyDescent="0.3">
      <c r="A448" s="7" t="s">
        <v>75</v>
      </c>
      <c r="B448" s="8">
        <v>0</v>
      </c>
      <c r="C448" s="17">
        <v>50</v>
      </c>
      <c r="D448" s="8">
        <v>141772</v>
      </c>
      <c r="E448" s="8" t="s">
        <v>27</v>
      </c>
      <c r="F448" s="8">
        <v>1</v>
      </c>
      <c r="G448" s="23">
        <f t="shared" si="25"/>
        <v>50</v>
      </c>
      <c r="H448" s="9">
        <v>172.96</v>
      </c>
      <c r="I448" s="9">
        <v>172.96</v>
      </c>
      <c r="J448" s="8" t="s">
        <v>19</v>
      </c>
      <c r="K448" s="10">
        <f t="shared" si="26"/>
        <v>122.96000000000001</v>
      </c>
      <c r="L448" s="11">
        <f t="shared" si="27"/>
        <v>122.96000000000001</v>
      </c>
      <c r="M448" s="19">
        <f t="shared" si="28"/>
        <v>71.091581868640148</v>
      </c>
    </row>
    <row r="449" spans="1:13" x14ac:dyDescent="0.3">
      <c r="A449" s="7" t="s">
        <v>166</v>
      </c>
      <c r="B449" s="8" t="s">
        <v>13</v>
      </c>
      <c r="C449" s="17">
        <v>292</v>
      </c>
      <c r="D449" s="8">
        <v>141773</v>
      </c>
      <c r="E449" s="8" t="s">
        <v>14</v>
      </c>
      <c r="F449" s="8">
        <v>1</v>
      </c>
      <c r="G449" s="23">
        <f t="shared" si="25"/>
        <v>292</v>
      </c>
      <c r="H449" s="9">
        <v>1120.5</v>
      </c>
      <c r="I449" s="9">
        <v>1120.5</v>
      </c>
      <c r="J449" s="8" t="s">
        <v>39</v>
      </c>
      <c r="K449" s="10">
        <f t="shared" si="26"/>
        <v>828.5</v>
      </c>
      <c r="L449" s="11">
        <f t="shared" si="27"/>
        <v>828.5</v>
      </c>
      <c r="M449" s="19">
        <f t="shared" si="28"/>
        <v>73.940205265506478</v>
      </c>
    </row>
    <row r="450" spans="1:13" x14ac:dyDescent="0.3">
      <c r="A450" s="7" t="s">
        <v>124</v>
      </c>
      <c r="B450" s="8" t="s">
        <v>60</v>
      </c>
      <c r="C450" s="17">
        <v>41</v>
      </c>
      <c r="D450" s="8">
        <v>141774</v>
      </c>
      <c r="E450" s="8" t="s">
        <v>125</v>
      </c>
      <c r="F450" s="8">
        <v>1</v>
      </c>
      <c r="G450" s="23">
        <f t="shared" ref="G450:G513" si="29">I450-L450</f>
        <v>41</v>
      </c>
      <c r="H450" s="9">
        <v>166.5</v>
      </c>
      <c r="I450" s="9">
        <v>166.5</v>
      </c>
      <c r="J450" s="8" t="s">
        <v>126</v>
      </c>
      <c r="K450" s="10">
        <f t="shared" ref="K450:K513" si="30">H450-C450</f>
        <v>125.5</v>
      </c>
      <c r="L450" s="11">
        <f t="shared" ref="L450:L513" si="31">K450*F450</f>
        <v>125.5</v>
      </c>
      <c r="M450" s="19">
        <f t="shared" si="28"/>
        <v>75.37537537537537</v>
      </c>
    </row>
    <row r="451" spans="1:13" x14ac:dyDescent="0.3">
      <c r="A451" s="7" t="s">
        <v>291</v>
      </c>
      <c r="B451" s="8" t="s">
        <v>26</v>
      </c>
      <c r="C451" s="17">
        <v>120</v>
      </c>
      <c r="D451" s="8">
        <v>141775</v>
      </c>
      <c r="E451" s="8" t="s">
        <v>14</v>
      </c>
      <c r="F451" s="8">
        <v>2</v>
      </c>
      <c r="G451" s="23">
        <f t="shared" si="29"/>
        <v>240</v>
      </c>
      <c r="H451" s="9">
        <v>514.25</v>
      </c>
      <c r="I451" s="9">
        <v>1028.5</v>
      </c>
      <c r="J451" s="8" t="s">
        <v>15</v>
      </c>
      <c r="K451" s="10">
        <f t="shared" si="30"/>
        <v>394.25</v>
      </c>
      <c r="L451" s="11">
        <f t="shared" si="31"/>
        <v>788.5</v>
      </c>
      <c r="M451" s="19">
        <f t="shared" si="28"/>
        <v>76.665046183762769</v>
      </c>
    </row>
    <row r="452" spans="1:13" x14ac:dyDescent="0.3">
      <c r="A452" s="7" t="s">
        <v>309</v>
      </c>
      <c r="B452" s="8" t="s">
        <v>90</v>
      </c>
      <c r="C452" s="17">
        <v>436</v>
      </c>
      <c r="D452" s="8">
        <v>141776</v>
      </c>
      <c r="E452" s="8" t="s">
        <v>27</v>
      </c>
      <c r="F452" s="8">
        <v>1</v>
      </c>
      <c r="G452" s="23">
        <f t="shared" si="29"/>
        <v>436</v>
      </c>
      <c r="H452" s="9">
        <v>1608.16</v>
      </c>
      <c r="I452" s="9">
        <v>1608.16</v>
      </c>
      <c r="J452" s="8" t="s">
        <v>66</v>
      </c>
      <c r="K452" s="10">
        <f t="shared" si="30"/>
        <v>1172.1600000000001</v>
      </c>
      <c r="L452" s="11">
        <f t="shared" si="31"/>
        <v>1172.1600000000001</v>
      </c>
      <c r="M452" s="19">
        <f t="shared" si="28"/>
        <v>72.888269823898128</v>
      </c>
    </row>
    <row r="453" spans="1:13" x14ac:dyDescent="0.3">
      <c r="A453" s="7" t="s">
        <v>75</v>
      </c>
      <c r="B453" s="8">
        <v>0</v>
      </c>
      <c r="C453" s="17">
        <v>50</v>
      </c>
      <c r="D453" s="8">
        <v>141776</v>
      </c>
      <c r="E453" s="8" t="s">
        <v>27</v>
      </c>
      <c r="F453" s="8">
        <v>1</v>
      </c>
      <c r="G453" s="23">
        <f t="shared" si="29"/>
        <v>50</v>
      </c>
      <c r="H453" s="9">
        <v>160.82</v>
      </c>
      <c r="I453" s="9">
        <v>160.82</v>
      </c>
      <c r="J453" s="8" t="s">
        <v>66</v>
      </c>
      <c r="K453" s="10">
        <f t="shared" si="30"/>
        <v>110.82</v>
      </c>
      <c r="L453" s="11">
        <f t="shared" si="31"/>
        <v>110.82</v>
      </c>
      <c r="M453" s="19">
        <f t="shared" si="28"/>
        <v>68.909339634373836</v>
      </c>
    </row>
    <row r="454" spans="1:13" x14ac:dyDescent="0.3">
      <c r="A454" s="7" t="s">
        <v>310</v>
      </c>
      <c r="B454" s="8" t="s">
        <v>194</v>
      </c>
      <c r="C454" s="17">
        <v>588</v>
      </c>
      <c r="D454" s="8">
        <v>141777</v>
      </c>
      <c r="E454" s="8" t="s">
        <v>18</v>
      </c>
      <c r="F454" s="8">
        <v>1</v>
      </c>
      <c r="G454" s="23">
        <f t="shared" si="29"/>
        <v>588</v>
      </c>
      <c r="H454" s="9">
        <v>905.5</v>
      </c>
      <c r="I454" s="9">
        <v>905.5</v>
      </c>
      <c r="J454" s="8" t="s">
        <v>19</v>
      </c>
      <c r="K454" s="10">
        <f t="shared" si="30"/>
        <v>317.5</v>
      </c>
      <c r="L454" s="11">
        <f t="shared" si="31"/>
        <v>317.5</v>
      </c>
      <c r="M454" s="19">
        <f t="shared" si="28"/>
        <v>35.063500828271671</v>
      </c>
    </row>
    <row r="455" spans="1:13" x14ac:dyDescent="0.3">
      <c r="A455" s="7" t="s">
        <v>311</v>
      </c>
      <c r="B455" s="8" t="s">
        <v>21</v>
      </c>
      <c r="C455" s="17">
        <v>229</v>
      </c>
      <c r="D455" s="8">
        <v>141778</v>
      </c>
      <c r="E455" s="8" t="s">
        <v>14</v>
      </c>
      <c r="F455" s="8">
        <v>1</v>
      </c>
      <c r="G455" s="23">
        <f t="shared" si="29"/>
        <v>229</v>
      </c>
      <c r="H455" s="9">
        <v>879.75</v>
      </c>
      <c r="I455" s="9">
        <v>879.75</v>
      </c>
      <c r="J455" s="8" t="s">
        <v>39</v>
      </c>
      <c r="K455" s="10">
        <f t="shared" si="30"/>
        <v>650.75</v>
      </c>
      <c r="L455" s="11">
        <f t="shared" si="31"/>
        <v>650.75</v>
      </c>
      <c r="M455" s="19">
        <f t="shared" si="28"/>
        <v>73.969877806194944</v>
      </c>
    </row>
    <row r="456" spans="1:13" x14ac:dyDescent="0.3">
      <c r="A456" s="7" t="s">
        <v>112</v>
      </c>
      <c r="B456" s="8" t="s">
        <v>60</v>
      </c>
      <c r="C456" s="17">
        <v>60</v>
      </c>
      <c r="D456" s="8">
        <v>141779</v>
      </c>
      <c r="E456" s="8" t="s">
        <v>18</v>
      </c>
      <c r="F456" s="8">
        <v>1</v>
      </c>
      <c r="G456" s="23">
        <f t="shared" si="29"/>
        <v>60</v>
      </c>
      <c r="H456" s="9">
        <v>202.4</v>
      </c>
      <c r="I456" s="9">
        <v>202.4</v>
      </c>
      <c r="J456" s="8" t="s">
        <v>19</v>
      </c>
      <c r="K456" s="10">
        <f t="shared" si="30"/>
        <v>142.4</v>
      </c>
      <c r="L456" s="11">
        <f t="shared" si="31"/>
        <v>142.4</v>
      </c>
      <c r="M456" s="19">
        <f t="shared" si="28"/>
        <v>70.355731225296452</v>
      </c>
    </row>
    <row r="457" spans="1:13" x14ac:dyDescent="0.3">
      <c r="A457" s="7" t="s">
        <v>312</v>
      </c>
      <c r="B457" s="8" t="s">
        <v>37</v>
      </c>
      <c r="C457" s="17">
        <v>950</v>
      </c>
      <c r="D457" s="8">
        <v>141780</v>
      </c>
      <c r="E457" s="8" t="s">
        <v>18</v>
      </c>
      <c r="F457" s="8">
        <v>1</v>
      </c>
      <c r="G457" s="23">
        <f t="shared" si="29"/>
        <v>950</v>
      </c>
      <c r="H457" s="9">
        <v>724.96</v>
      </c>
      <c r="I457" s="9">
        <v>724.96</v>
      </c>
      <c r="J457" s="8" t="s">
        <v>66</v>
      </c>
      <c r="K457" s="10">
        <f t="shared" si="30"/>
        <v>-225.03999999999996</v>
      </c>
      <c r="L457" s="11">
        <f t="shared" si="31"/>
        <v>-225.03999999999996</v>
      </c>
      <c r="M457" s="19">
        <f t="shared" si="28"/>
        <v>-31.041712646214958</v>
      </c>
    </row>
    <row r="458" spans="1:13" x14ac:dyDescent="0.3">
      <c r="A458" s="7" t="s">
        <v>312</v>
      </c>
      <c r="B458" s="8" t="s">
        <v>37</v>
      </c>
      <c r="C458" s="17">
        <v>950</v>
      </c>
      <c r="D458" s="8">
        <v>141781</v>
      </c>
      <c r="E458" s="8" t="s">
        <v>18</v>
      </c>
      <c r="F458" s="8">
        <v>1</v>
      </c>
      <c r="G458" s="23">
        <f t="shared" si="29"/>
        <v>950</v>
      </c>
      <c r="H458" s="9">
        <v>2273.31</v>
      </c>
      <c r="I458" s="9">
        <v>2273.31</v>
      </c>
      <c r="J458" s="8" t="s">
        <v>19</v>
      </c>
      <c r="K458" s="10">
        <f t="shared" si="30"/>
        <v>1323.31</v>
      </c>
      <c r="L458" s="11">
        <f t="shared" si="31"/>
        <v>1323.31</v>
      </c>
      <c r="M458" s="19">
        <f t="shared" si="28"/>
        <v>58.210714772732274</v>
      </c>
    </row>
    <row r="459" spans="1:13" x14ac:dyDescent="0.3">
      <c r="A459" s="7" t="s">
        <v>98</v>
      </c>
      <c r="B459" s="8" t="s">
        <v>23</v>
      </c>
      <c r="C459" s="17">
        <v>69</v>
      </c>
      <c r="D459" s="8">
        <v>141781</v>
      </c>
      <c r="E459" s="8" t="s">
        <v>18</v>
      </c>
      <c r="F459" s="8">
        <v>2</v>
      </c>
      <c r="G459" s="23">
        <f t="shared" si="29"/>
        <v>138</v>
      </c>
      <c r="H459" s="9">
        <v>152.35</v>
      </c>
      <c r="I459" s="9">
        <v>304.7</v>
      </c>
      <c r="J459" s="8" t="s">
        <v>19</v>
      </c>
      <c r="K459" s="10">
        <f t="shared" si="30"/>
        <v>83.35</v>
      </c>
      <c r="L459" s="11">
        <f t="shared" si="31"/>
        <v>166.7</v>
      </c>
      <c r="M459" s="19">
        <f t="shared" si="28"/>
        <v>54.709550377420413</v>
      </c>
    </row>
    <row r="460" spans="1:13" x14ac:dyDescent="0.3">
      <c r="A460" s="7" t="s">
        <v>313</v>
      </c>
      <c r="B460" s="8" t="s">
        <v>23</v>
      </c>
      <c r="C460" s="17">
        <v>42</v>
      </c>
      <c r="D460" s="8">
        <v>141781</v>
      </c>
      <c r="E460" s="8" t="s">
        <v>18</v>
      </c>
      <c r="F460" s="8">
        <v>1</v>
      </c>
      <c r="G460" s="23">
        <f t="shared" si="29"/>
        <v>42</v>
      </c>
      <c r="H460" s="9">
        <v>114.08</v>
      </c>
      <c r="I460" s="9">
        <v>114.08</v>
      </c>
      <c r="J460" s="8" t="s">
        <v>19</v>
      </c>
      <c r="K460" s="10">
        <f t="shared" si="30"/>
        <v>72.08</v>
      </c>
      <c r="L460" s="11">
        <f t="shared" si="31"/>
        <v>72.08</v>
      </c>
      <c r="M460" s="19">
        <f t="shared" si="28"/>
        <v>63.18373071528751</v>
      </c>
    </row>
    <row r="461" spans="1:13" x14ac:dyDescent="0.3">
      <c r="A461" s="7" t="s">
        <v>144</v>
      </c>
      <c r="B461" s="8" t="s">
        <v>13</v>
      </c>
      <c r="C461" s="17">
        <v>202</v>
      </c>
      <c r="D461" s="8">
        <v>141781</v>
      </c>
      <c r="E461" s="8" t="s">
        <v>18</v>
      </c>
      <c r="F461" s="8">
        <v>1</v>
      </c>
      <c r="G461" s="23">
        <f t="shared" si="29"/>
        <v>202</v>
      </c>
      <c r="H461" s="9">
        <v>490.17</v>
      </c>
      <c r="I461" s="9">
        <v>490.17</v>
      </c>
      <c r="J461" s="8" t="s">
        <v>19</v>
      </c>
      <c r="K461" s="10">
        <f t="shared" si="30"/>
        <v>288.17</v>
      </c>
      <c r="L461" s="11">
        <f t="shared" si="31"/>
        <v>288.17</v>
      </c>
      <c r="M461" s="19">
        <f t="shared" si="28"/>
        <v>58.789807617765263</v>
      </c>
    </row>
    <row r="462" spans="1:13" x14ac:dyDescent="0.3">
      <c r="A462" s="7" t="s">
        <v>292</v>
      </c>
      <c r="B462" s="8" t="s">
        <v>44</v>
      </c>
      <c r="C462" s="17">
        <v>75</v>
      </c>
      <c r="D462" s="8">
        <v>141781</v>
      </c>
      <c r="E462" s="8" t="s">
        <v>18</v>
      </c>
      <c r="F462" s="8">
        <v>1</v>
      </c>
      <c r="G462" s="23">
        <f t="shared" si="29"/>
        <v>75</v>
      </c>
      <c r="H462" s="9">
        <v>181.05</v>
      </c>
      <c r="I462" s="9">
        <v>181.05</v>
      </c>
      <c r="J462" s="8" t="s">
        <v>19</v>
      </c>
      <c r="K462" s="10">
        <f t="shared" si="30"/>
        <v>106.05000000000001</v>
      </c>
      <c r="L462" s="11">
        <f t="shared" si="31"/>
        <v>106.05000000000001</v>
      </c>
      <c r="M462" s="19">
        <f t="shared" si="28"/>
        <v>58.574979287489647</v>
      </c>
    </row>
    <row r="463" spans="1:13" x14ac:dyDescent="0.3">
      <c r="A463" s="7" t="s">
        <v>261</v>
      </c>
      <c r="B463" s="8" t="s">
        <v>60</v>
      </c>
      <c r="C463" s="17">
        <v>56</v>
      </c>
      <c r="D463" s="8">
        <v>141781</v>
      </c>
      <c r="E463" s="8" t="s">
        <v>18</v>
      </c>
      <c r="F463" s="8">
        <v>4</v>
      </c>
      <c r="G463" s="23">
        <f t="shared" si="29"/>
        <v>224</v>
      </c>
      <c r="H463" s="9">
        <v>187.68</v>
      </c>
      <c r="I463" s="9">
        <v>750.72</v>
      </c>
      <c r="J463" s="8" t="s">
        <v>19</v>
      </c>
      <c r="K463" s="10">
        <f t="shared" si="30"/>
        <v>131.68</v>
      </c>
      <c r="L463" s="11">
        <f t="shared" si="31"/>
        <v>526.72</v>
      </c>
      <c r="M463" s="19">
        <f t="shared" ref="M463:M526" si="32">L463/I463*100</f>
        <v>70.161977834612117</v>
      </c>
    </row>
    <row r="464" spans="1:13" x14ac:dyDescent="0.3">
      <c r="A464" s="7" t="s">
        <v>98</v>
      </c>
      <c r="B464" s="8" t="s">
        <v>23</v>
      </c>
      <c r="C464" s="17">
        <v>69</v>
      </c>
      <c r="D464" s="8">
        <v>141781</v>
      </c>
      <c r="E464" s="8" t="s">
        <v>18</v>
      </c>
      <c r="F464" s="8">
        <v>2</v>
      </c>
      <c r="G464" s="23">
        <f t="shared" si="29"/>
        <v>138</v>
      </c>
      <c r="H464" s="9">
        <v>152.35</v>
      </c>
      <c r="I464" s="9">
        <v>304.7</v>
      </c>
      <c r="J464" s="8" t="s">
        <v>19</v>
      </c>
      <c r="K464" s="10">
        <f t="shared" si="30"/>
        <v>83.35</v>
      </c>
      <c r="L464" s="11">
        <f t="shared" si="31"/>
        <v>166.7</v>
      </c>
      <c r="M464" s="19">
        <f t="shared" si="32"/>
        <v>54.709550377420413</v>
      </c>
    </row>
    <row r="465" spans="1:13" x14ac:dyDescent="0.3">
      <c r="A465" s="7" t="s">
        <v>314</v>
      </c>
      <c r="B465" s="8" t="s">
        <v>26</v>
      </c>
      <c r="C465" s="17">
        <v>282</v>
      </c>
      <c r="D465" s="8">
        <v>141781</v>
      </c>
      <c r="E465" s="8" t="s">
        <v>18</v>
      </c>
      <c r="F465" s="8">
        <v>1</v>
      </c>
      <c r="G465" s="23">
        <f t="shared" si="29"/>
        <v>282</v>
      </c>
      <c r="H465" s="9">
        <v>548.32000000000005</v>
      </c>
      <c r="I465" s="9">
        <v>548.32000000000005</v>
      </c>
      <c r="J465" s="8" t="s">
        <v>19</v>
      </c>
      <c r="K465" s="10">
        <f t="shared" si="30"/>
        <v>266.32000000000005</v>
      </c>
      <c r="L465" s="11">
        <f t="shared" si="31"/>
        <v>266.32000000000005</v>
      </c>
      <c r="M465" s="19">
        <f t="shared" si="32"/>
        <v>48.5701779982492</v>
      </c>
    </row>
    <row r="466" spans="1:13" x14ac:dyDescent="0.3">
      <c r="A466" s="7" t="s">
        <v>314</v>
      </c>
      <c r="B466" s="8" t="s">
        <v>26</v>
      </c>
      <c r="C466" s="17">
        <v>282</v>
      </c>
      <c r="D466" s="8">
        <v>141781</v>
      </c>
      <c r="E466" s="8" t="s">
        <v>18</v>
      </c>
      <c r="F466" s="8">
        <v>2</v>
      </c>
      <c r="G466" s="23">
        <f t="shared" si="29"/>
        <v>564</v>
      </c>
      <c r="H466" s="9">
        <v>732.32</v>
      </c>
      <c r="I466" s="9">
        <v>1464.64</v>
      </c>
      <c r="J466" s="8" t="s">
        <v>19</v>
      </c>
      <c r="K466" s="10">
        <f t="shared" si="30"/>
        <v>450.32000000000005</v>
      </c>
      <c r="L466" s="11">
        <f t="shared" si="31"/>
        <v>900.6400000000001</v>
      </c>
      <c r="M466" s="19">
        <f t="shared" si="32"/>
        <v>61.492243827834827</v>
      </c>
    </row>
    <row r="467" spans="1:13" x14ac:dyDescent="0.3">
      <c r="A467" s="7" t="s">
        <v>114</v>
      </c>
      <c r="B467" s="8" t="s">
        <v>23</v>
      </c>
      <c r="C467" s="17">
        <v>50</v>
      </c>
      <c r="D467" s="8">
        <v>141781</v>
      </c>
      <c r="E467" s="8" t="s">
        <v>18</v>
      </c>
      <c r="F467" s="8">
        <v>1</v>
      </c>
      <c r="G467" s="23">
        <f t="shared" si="29"/>
        <v>50</v>
      </c>
      <c r="H467" s="9">
        <v>255</v>
      </c>
      <c r="I467" s="9">
        <v>255</v>
      </c>
      <c r="J467" s="8" t="s">
        <v>19</v>
      </c>
      <c r="K467" s="10">
        <f t="shared" si="30"/>
        <v>205</v>
      </c>
      <c r="L467" s="11">
        <f t="shared" si="31"/>
        <v>205</v>
      </c>
      <c r="M467" s="19">
        <f t="shared" si="32"/>
        <v>80.392156862745097</v>
      </c>
    </row>
    <row r="468" spans="1:13" x14ac:dyDescent="0.3">
      <c r="A468" s="7" t="s">
        <v>62</v>
      </c>
      <c r="B468" s="8">
        <v>0</v>
      </c>
      <c r="C468" s="17">
        <v>1</v>
      </c>
      <c r="D468" s="8">
        <v>141782</v>
      </c>
      <c r="E468" s="8" t="s">
        <v>18</v>
      </c>
      <c r="F468" s="8">
        <v>1</v>
      </c>
      <c r="G468" s="23">
        <f t="shared" si="29"/>
        <v>1</v>
      </c>
      <c r="H468" s="9">
        <v>100</v>
      </c>
      <c r="I468" s="9">
        <v>100</v>
      </c>
      <c r="J468" s="8" t="s">
        <v>33</v>
      </c>
      <c r="K468" s="10">
        <f t="shared" si="30"/>
        <v>99</v>
      </c>
      <c r="L468" s="11">
        <f t="shared" si="31"/>
        <v>99</v>
      </c>
      <c r="M468" s="19">
        <f t="shared" si="32"/>
        <v>99</v>
      </c>
    </row>
    <row r="469" spans="1:13" x14ac:dyDescent="0.3">
      <c r="A469" s="7" t="s">
        <v>315</v>
      </c>
      <c r="B469" s="8" t="s">
        <v>23</v>
      </c>
      <c r="C469" s="17">
        <v>35</v>
      </c>
      <c r="D469" s="8">
        <v>141783</v>
      </c>
      <c r="E469" s="8" t="s">
        <v>18</v>
      </c>
      <c r="F469" s="8">
        <v>1</v>
      </c>
      <c r="G469" s="23">
        <f t="shared" si="29"/>
        <v>35</v>
      </c>
      <c r="H469" s="9">
        <v>116.28</v>
      </c>
      <c r="I469" s="9">
        <v>116.28</v>
      </c>
      <c r="J469" s="8" t="s">
        <v>19</v>
      </c>
      <c r="K469" s="10">
        <f t="shared" si="30"/>
        <v>81.28</v>
      </c>
      <c r="L469" s="11">
        <f t="shared" si="31"/>
        <v>81.28</v>
      </c>
      <c r="M469" s="19">
        <f t="shared" si="32"/>
        <v>69.900240798073625</v>
      </c>
    </row>
    <row r="470" spans="1:13" x14ac:dyDescent="0.3">
      <c r="A470" s="7" t="s">
        <v>316</v>
      </c>
      <c r="B470" s="8" t="s">
        <v>90</v>
      </c>
      <c r="C470" s="17">
        <v>515</v>
      </c>
      <c r="D470" s="8">
        <v>141784</v>
      </c>
      <c r="E470" s="8" t="s">
        <v>18</v>
      </c>
      <c r="F470" s="8">
        <v>1</v>
      </c>
      <c r="G470" s="23">
        <f t="shared" si="29"/>
        <v>515</v>
      </c>
      <c r="H470" s="9">
        <v>1652</v>
      </c>
      <c r="I470" s="9">
        <v>1652</v>
      </c>
      <c r="J470" s="8" t="s">
        <v>66</v>
      </c>
      <c r="K470" s="10">
        <f t="shared" si="30"/>
        <v>1137</v>
      </c>
      <c r="L470" s="11">
        <f t="shared" si="31"/>
        <v>1137</v>
      </c>
      <c r="M470" s="19">
        <f t="shared" si="32"/>
        <v>68.825665859564168</v>
      </c>
    </row>
    <row r="471" spans="1:13" x14ac:dyDescent="0.3">
      <c r="A471" s="7" t="s">
        <v>197</v>
      </c>
      <c r="B471" s="8" t="s">
        <v>90</v>
      </c>
      <c r="C471" s="17">
        <v>591</v>
      </c>
      <c r="D471" s="8">
        <v>141784</v>
      </c>
      <c r="E471" s="8" t="s">
        <v>18</v>
      </c>
      <c r="F471" s="8">
        <v>1</v>
      </c>
      <c r="G471" s="23">
        <f t="shared" si="29"/>
        <v>591</v>
      </c>
      <c r="H471" s="9">
        <v>1892</v>
      </c>
      <c r="I471" s="9">
        <v>1892</v>
      </c>
      <c r="J471" s="8" t="s">
        <v>66</v>
      </c>
      <c r="K471" s="10">
        <f t="shared" si="30"/>
        <v>1301</v>
      </c>
      <c r="L471" s="11">
        <f t="shared" si="31"/>
        <v>1301</v>
      </c>
      <c r="M471" s="19">
        <f t="shared" si="32"/>
        <v>68.763213530655392</v>
      </c>
    </row>
    <row r="472" spans="1:13" x14ac:dyDescent="0.3">
      <c r="A472" s="7" t="s">
        <v>155</v>
      </c>
      <c r="B472" s="8" t="s">
        <v>156</v>
      </c>
      <c r="C472" s="17">
        <v>124</v>
      </c>
      <c r="D472" s="8">
        <v>141785</v>
      </c>
      <c r="E472" s="8" t="s">
        <v>14</v>
      </c>
      <c r="F472" s="8">
        <v>1</v>
      </c>
      <c r="G472" s="23">
        <f t="shared" si="29"/>
        <v>124</v>
      </c>
      <c r="H472" s="9">
        <v>616.5</v>
      </c>
      <c r="I472" s="9">
        <v>616.5</v>
      </c>
      <c r="J472" s="8" t="s">
        <v>15</v>
      </c>
      <c r="K472" s="10">
        <f t="shared" si="30"/>
        <v>492.5</v>
      </c>
      <c r="L472" s="11">
        <f t="shared" si="31"/>
        <v>492.5</v>
      </c>
      <c r="M472" s="19">
        <f t="shared" si="32"/>
        <v>79.886455798864546</v>
      </c>
    </row>
    <row r="473" spans="1:13" x14ac:dyDescent="0.3">
      <c r="A473" s="7" t="s">
        <v>154</v>
      </c>
      <c r="B473" s="8" t="s">
        <v>13</v>
      </c>
      <c r="C473" s="17">
        <v>267</v>
      </c>
      <c r="D473" s="8">
        <v>141785</v>
      </c>
      <c r="E473" s="8" t="s">
        <v>14</v>
      </c>
      <c r="F473" s="8">
        <v>1</v>
      </c>
      <c r="G473" s="23">
        <f t="shared" si="29"/>
        <v>267</v>
      </c>
      <c r="H473" s="9">
        <v>1273.5</v>
      </c>
      <c r="I473" s="9">
        <v>1273.5</v>
      </c>
      <c r="J473" s="8" t="s">
        <v>15</v>
      </c>
      <c r="K473" s="10">
        <f t="shared" si="30"/>
        <v>1006.5</v>
      </c>
      <c r="L473" s="11">
        <f t="shared" si="31"/>
        <v>1006.5</v>
      </c>
      <c r="M473" s="19">
        <f t="shared" si="32"/>
        <v>79.034157832744398</v>
      </c>
    </row>
    <row r="474" spans="1:13" x14ac:dyDescent="0.3">
      <c r="A474" s="7" t="s">
        <v>78</v>
      </c>
      <c r="B474" s="8" t="s">
        <v>60</v>
      </c>
      <c r="C474" s="17">
        <v>47</v>
      </c>
      <c r="D474" s="8">
        <v>141786</v>
      </c>
      <c r="E474" s="8" t="s">
        <v>14</v>
      </c>
      <c r="F474" s="8">
        <v>2</v>
      </c>
      <c r="G474" s="23">
        <f t="shared" si="29"/>
        <v>94</v>
      </c>
      <c r="H474" s="9">
        <v>182.75</v>
      </c>
      <c r="I474" s="9">
        <v>365.5</v>
      </c>
      <c r="J474" s="8" t="s">
        <v>15</v>
      </c>
      <c r="K474" s="10">
        <f t="shared" si="30"/>
        <v>135.75</v>
      </c>
      <c r="L474" s="11">
        <f t="shared" si="31"/>
        <v>271.5</v>
      </c>
      <c r="M474" s="19">
        <f t="shared" si="32"/>
        <v>74.281805745554024</v>
      </c>
    </row>
    <row r="475" spans="1:13" x14ac:dyDescent="0.3">
      <c r="A475" s="7" t="s">
        <v>59</v>
      </c>
      <c r="B475" s="8" t="s">
        <v>60</v>
      </c>
      <c r="C475" s="17">
        <v>50</v>
      </c>
      <c r="D475" s="8">
        <v>141787</v>
      </c>
      <c r="E475" s="8" t="s">
        <v>125</v>
      </c>
      <c r="F475" s="8">
        <v>1</v>
      </c>
      <c r="G475" s="23">
        <f t="shared" si="29"/>
        <v>50</v>
      </c>
      <c r="H475" s="9">
        <v>202.5</v>
      </c>
      <c r="I475" s="9">
        <v>202.5</v>
      </c>
      <c r="J475" s="8" t="s">
        <v>126</v>
      </c>
      <c r="K475" s="10">
        <f t="shared" si="30"/>
        <v>152.5</v>
      </c>
      <c r="L475" s="11">
        <f t="shared" si="31"/>
        <v>152.5</v>
      </c>
      <c r="M475" s="19">
        <f t="shared" si="32"/>
        <v>75.308641975308646</v>
      </c>
    </row>
    <row r="476" spans="1:13" x14ac:dyDescent="0.3">
      <c r="A476" s="7" t="s">
        <v>317</v>
      </c>
      <c r="B476" s="8" t="s">
        <v>26</v>
      </c>
      <c r="C476" s="17">
        <v>75</v>
      </c>
      <c r="D476" s="8">
        <v>141788</v>
      </c>
      <c r="E476" s="8" t="s">
        <v>18</v>
      </c>
      <c r="F476" s="8">
        <v>2</v>
      </c>
      <c r="G476" s="23">
        <f t="shared" si="29"/>
        <v>150</v>
      </c>
      <c r="H476" s="9">
        <v>268.64</v>
      </c>
      <c r="I476" s="9">
        <v>537.28</v>
      </c>
      <c r="J476" s="8" t="s">
        <v>19</v>
      </c>
      <c r="K476" s="10">
        <f t="shared" si="30"/>
        <v>193.64</v>
      </c>
      <c r="L476" s="11">
        <f t="shared" si="31"/>
        <v>387.28</v>
      </c>
      <c r="M476" s="19">
        <f t="shared" si="32"/>
        <v>72.081596188207271</v>
      </c>
    </row>
    <row r="477" spans="1:13" x14ac:dyDescent="0.3">
      <c r="A477" s="7" t="s">
        <v>180</v>
      </c>
      <c r="B477" s="8" t="s">
        <v>44</v>
      </c>
      <c r="C477" s="17">
        <v>32</v>
      </c>
      <c r="D477" s="8">
        <v>141789</v>
      </c>
      <c r="E477" s="8" t="s">
        <v>125</v>
      </c>
      <c r="F477" s="8">
        <v>2</v>
      </c>
      <c r="G477" s="23">
        <f t="shared" si="29"/>
        <v>64</v>
      </c>
      <c r="H477" s="9">
        <v>157.5</v>
      </c>
      <c r="I477" s="9">
        <v>315</v>
      </c>
      <c r="J477" s="8" t="s">
        <v>126</v>
      </c>
      <c r="K477" s="10">
        <f t="shared" si="30"/>
        <v>125.5</v>
      </c>
      <c r="L477" s="11">
        <f t="shared" si="31"/>
        <v>251</v>
      </c>
      <c r="M477" s="19">
        <f t="shared" si="32"/>
        <v>79.682539682539684</v>
      </c>
    </row>
    <row r="478" spans="1:13" x14ac:dyDescent="0.3">
      <c r="A478" s="7" t="s">
        <v>78</v>
      </c>
      <c r="B478" s="8" t="s">
        <v>60</v>
      </c>
      <c r="C478" s="17">
        <v>47</v>
      </c>
      <c r="D478" s="8">
        <v>141790</v>
      </c>
      <c r="E478" s="8" t="s">
        <v>38</v>
      </c>
      <c r="F478" s="8">
        <v>2</v>
      </c>
      <c r="G478" s="23">
        <f t="shared" si="29"/>
        <v>94</v>
      </c>
      <c r="H478" s="9">
        <v>183</v>
      </c>
      <c r="I478" s="9">
        <v>366</v>
      </c>
      <c r="J478" s="8" t="s">
        <v>15</v>
      </c>
      <c r="K478" s="10">
        <f t="shared" si="30"/>
        <v>136</v>
      </c>
      <c r="L478" s="11">
        <f t="shared" si="31"/>
        <v>272</v>
      </c>
      <c r="M478" s="19">
        <f t="shared" si="32"/>
        <v>74.316939890710387</v>
      </c>
    </row>
    <row r="479" spans="1:13" x14ac:dyDescent="0.3">
      <c r="A479" s="7" t="s">
        <v>236</v>
      </c>
      <c r="B479" s="8" t="s">
        <v>26</v>
      </c>
      <c r="C479" s="17">
        <v>153</v>
      </c>
      <c r="D479" s="8">
        <v>141791</v>
      </c>
      <c r="E479" s="8" t="s">
        <v>18</v>
      </c>
      <c r="F479" s="8">
        <v>1</v>
      </c>
      <c r="G479" s="23">
        <f t="shared" si="29"/>
        <v>153</v>
      </c>
      <c r="H479" s="9">
        <v>504.16</v>
      </c>
      <c r="I479" s="9">
        <v>504.16</v>
      </c>
      <c r="J479" s="8" t="s">
        <v>19</v>
      </c>
      <c r="K479" s="10">
        <f t="shared" si="30"/>
        <v>351.16</v>
      </c>
      <c r="L479" s="11">
        <f t="shared" si="31"/>
        <v>351.16</v>
      </c>
      <c r="M479" s="19">
        <f t="shared" si="32"/>
        <v>69.652491272611869</v>
      </c>
    </row>
    <row r="480" spans="1:13" x14ac:dyDescent="0.3">
      <c r="A480" s="7" t="s">
        <v>121</v>
      </c>
      <c r="B480" s="8" t="s">
        <v>41</v>
      </c>
      <c r="C480" s="17">
        <v>208</v>
      </c>
      <c r="D480" s="8">
        <v>141791</v>
      </c>
      <c r="E480" s="8" t="s">
        <v>18</v>
      </c>
      <c r="F480" s="8">
        <v>1</v>
      </c>
      <c r="G480" s="23">
        <f t="shared" si="29"/>
        <v>208</v>
      </c>
      <c r="H480" s="9">
        <v>688.16</v>
      </c>
      <c r="I480" s="9">
        <v>688.16</v>
      </c>
      <c r="J480" s="8" t="s">
        <v>19</v>
      </c>
      <c r="K480" s="10">
        <f t="shared" si="30"/>
        <v>480.15999999999997</v>
      </c>
      <c r="L480" s="11">
        <f t="shared" si="31"/>
        <v>480.15999999999997</v>
      </c>
      <c r="M480" s="19">
        <f t="shared" si="32"/>
        <v>69.774471053243431</v>
      </c>
    </row>
    <row r="481" spans="1:13" x14ac:dyDescent="0.3">
      <c r="A481" s="7" t="s">
        <v>298</v>
      </c>
      <c r="B481" s="8" t="s">
        <v>50</v>
      </c>
      <c r="C481" s="17">
        <v>150</v>
      </c>
      <c r="D481" s="8">
        <v>141791</v>
      </c>
      <c r="E481" s="8" t="s">
        <v>18</v>
      </c>
      <c r="F481" s="8">
        <v>1</v>
      </c>
      <c r="G481" s="23">
        <f t="shared" si="29"/>
        <v>150</v>
      </c>
      <c r="H481" s="9">
        <v>496.8</v>
      </c>
      <c r="I481" s="9">
        <v>496.8</v>
      </c>
      <c r="J481" s="8" t="s">
        <v>19</v>
      </c>
      <c r="K481" s="10">
        <f t="shared" si="30"/>
        <v>346.8</v>
      </c>
      <c r="L481" s="11">
        <f t="shared" si="31"/>
        <v>346.8</v>
      </c>
      <c r="M481" s="19">
        <f t="shared" si="32"/>
        <v>69.806763285024147</v>
      </c>
    </row>
    <row r="482" spans="1:13" x14ac:dyDescent="0.3">
      <c r="A482" s="7" t="s">
        <v>318</v>
      </c>
      <c r="B482" s="8" t="s">
        <v>13</v>
      </c>
      <c r="C482" s="17">
        <v>723</v>
      </c>
      <c r="D482" s="8">
        <v>141791</v>
      </c>
      <c r="E482" s="8" t="s">
        <v>18</v>
      </c>
      <c r="F482" s="8">
        <v>1</v>
      </c>
      <c r="G482" s="23">
        <f t="shared" si="29"/>
        <v>723</v>
      </c>
      <c r="H482" s="9">
        <v>2719.52</v>
      </c>
      <c r="I482" s="9">
        <v>2719.52</v>
      </c>
      <c r="J482" s="8" t="s">
        <v>19</v>
      </c>
      <c r="K482" s="10">
        <f t="shared" si="30"/>
        <v>1996.52</v>
      </c>
      <c r="L482" s="11">
        <f t="shared" si="31"/>
        <v>1996.52</v>
      </c>
      <c r="M482" s="19">
        <f t="shared" si="32"/>
        <v>73.414426075189738</v>
      </c>
    </row>
    <row r="483" spans="1:13" x14ac:dyDescent="0.3">
      <c r="A483" s="7" t="s">
        <v>231</v>
      </c>
      <c r="B483" s="8" t="s">
        <v>232</v>
      </c>
      <c r="C483" s="17">
        <v>65</v>
      </c>
      <c r="D483" s="8">
        <v>141791</v>
      </c>
      <c r="E483" s="8" t="s">
        <v>18</v>
      </c>
      <c r="F483" s="8">
        <v>1</v>
      </c>
      <c r="G483" s="23">
        <f t="shared" si="29"/>
        <v>65</v>
      </c>
      <c r="H483" s="9">
        <v>261.27999999999997</v>
      </c>
      <c r="I483" s="9">
        <v>261.27999999999997</v>
      </c>
      <c r="J483" s="8" t="s">
        <v>19</v>
      </c>
      <c r="K483" s="10">
        <f t="shared" si="30"/>
        <v>196.27999999999997</v>
      </c>
      <c r="L483" s="11">
        <f t="shared" si="31"/>
        <v>196.27999999999997</v>
      </c>
      <c r="M483" s="19">
        <f t="shared" si="32"/>
        <v>75.122473974280467</v>
      </c>
    </row>
    <row r="484" spans="1:13" x14ac:dyDescent="0.3">
      <c r="A484" s="7" t="s">
        <v>319</v>
      </c>
      <c r="B484" s="8" t="s">
        <v>94</v>
      </c>
      <c r="C484" s="17">
        <v>17</v>
      </c>
      <c r="D484" s="8">
        <v>141791</v>
      </c>
      <c r="E484" s="8" t="s">
        <v>18</v>
      </c>
      <c r="F484" s="8">
        <v>1</v>
      </c>
      <c r="G484" s="23">
        <f t="shared" si="29"/>
        <v>17</v>
      </c>
      <c r="H484" s="9">
        <v>31.64</v>
      </c>
      <c r="I484" s="9">
        <v>31.64</v>
      </c>
      <c r="J484" s="8" t="s">
        <v>19</v>
      </c>
      <c r="K484" s="10">
        <f t="shared" si="30"/>
        <v>14.64</v>
      </c>
      <c r="L484" s="11">
        <f t="shared" si="31"/>
        <v>14.64</v>
      </c>
      <c r="M484" s="19">
        <f t="shared" si="32"/>
        <v>46.27054361567636</v>
      </c>
    </row>
    <row r="485" spans="1:13" x14ac:dyDescent="0.3">
      <c r="A485" s="7" t="s">
        <v>320</v>
      </c>
      <c r="B485" s="8" t="s">
        <v>156</v>
      </c>
      <c r="C485" s="17">
        <v>227</v>
      </c>
      <c r="D485" s="8">
        <v>141791</v>
      </c>
      <c r="E485" s="8" t="s">
        <v>18</v>
      </c>
      <c r="F485" s="8">
        <v>1</v>
      </c>
      <c r="G485" s="23">
        <f t="shared" si="29"/>
        <v>227</v>
      </c>
      <c r="H485" s="9">
        <v>754.4</v>
      </c>
      <c r="I485" s="9">
        <v>754.4</v>
      </c>
      <c r="J485" s="8" t="s">
        <v>19</v>
      </c>
      <c r="K485" s="10">
        <f t="shared" si="30"/>
        <v>527.4</v>
      </c>
      <c r="L485" s="11">
        <f t="shared" si="31"/>
        <v>527.4</v>
      </c>
      <c r="M485" s="19">
        <f t="shared" si="32"/>
        <v>69.909862142099684</v>
      </c>
    </row>
    <row r="486" spans="1:13" x14ac:dyDescent="0.3">
      <c r="A486" s="7" t="s">
        <v>321</v>
      </c>
      <c r="B486" s="8" t="s">
        <v>156</v>
      </c>
      <c r="C486" s="17">
        <v>213</v>
      </c>
      <c r="D486" s="8">
        <v>141791</v>
      </c>
      <c r="E486" s="8" t="s">
        <v>18</v>
      </c>
      <c r="F486" s="8">
        <v>2</v>
      </c>
      <c r="G486" s="23">
        <f t="shared" si="29"/>
        <v>426</v>
      </c>
      <c r="H486" s="9">
        <v>842.72</v>
      </c>
      <c r="I486" s="9">
        <v>1685.44</v>
      </c>
      <c r="J486" s="8" t="s">
        <v>19</v>
      </c>
      <c r="K486" s="10">
        <f t="shared" si="30"/>
        <v>629.72</v>
      </c>
      <c r="L486" s="11">
        <f t="shared" si="31"/>
        <v>1259.44</v>
      </c>
      <c r="M486" s="19">
        <f t="shared" si="32"/>
        <v>74.724700968293149</v>
      </c>
    </row>
    <row r="487" spans="1:13" x14ac:dyDescent="0.3">
      <c r="A487" s="7" t="s">
        <v>204</v>
      </c>
      <c r="B487" s="8" t="s">
        <v>41</v>
      </c>
      <c r="C487" s="17">
        <v>259</v>
      </c>
      <c r="D487" s="8">
        <v>141791</v>
      </c>
      <c r="E487" s="8" t="s">
        <v>18</v>
      </c>
      <c r="F487" s="8">
        <v>1</v>
      </c>
      <c r="G487" s="23">
        <f t="shared" si="29"/>
        <v>259</v>
      </c>
      <c r="H487" s="9">
        <v>864.8</v>
      </c>
      <c r="I487" s="9">
        <v>864.8</v>
      </c>
      <c r="J487" s="8" t="s">
        <v>19</v>
      </c>
      <c r="K487" s="10">
        <f t="shared" si="30"/>
        <v>605.79999999999995</v>
      </c>
      <c r="L487" s="11">
        <f t="shared" si="31"/>
        <v>605.79999999999995</v>
      </c>
      <c r="M487" s="19">
        <f t="shared" si="32"/>
        <v>70.05087881591119</v>
      </c>
    </row>
    <row r="488" spans="1:13" x14ac:dyDescent="0.3">
      <c r="A488" s="7" t="s">
        <v>322</v>
      </c>
      <c r="B488" s="8" t="s">
        <v>156</v>
      </c>
      <c r="C488" s="17">
        <v>248</v>
      </c>
      <c r="D488" s="8">
        <v>141791</v>
      </c>
      <c r="E488" s="8" t="s">
        <v>18</v>
      </c>
      <c r="F488" s="8">
        <v>1</v>
      </c>
      <c r="G488" s="23">
        <f t="shared" si="29"/>
        <v>248</v>
      </c>
      <c r="H488" s="9">
        <v>1048.8</v>
      </c>
      <c r="I488" s="9">
        <v>1048.8</v>
      </c>
      <c r="J488" s="8" t="s">
        <v>19</v>
      </c>
      <c r="K488" s="10">
        <f t="shared" si="30"/>
        <v>800.8</v>
      </c>
      <c r="L488" s="11">
        <f t="shared" si="31"/>
        <v>800.8</v>
      </c>
      <c r="M488" s="19">
        <f t="shared" si="32"/>
        <v>76.353928299008388</v>
      </c>
    </row>
    <row r="489" spans="1:13" x14ac:dyDescent="0.3">
      <c r="A489" s="7" t="s">
        <v>171</v>
      </c>
      <c r="B489" s="8" t="s">
        <v>13</v>
      </c>
      <c r="C489" s="17">
        <v>267</v>
      </c>
      <c r="D489" s="8">
        <v>141791</v>
      </c>
      <c r="E489" s="8" t="s">
        <v>18</v>
      </c>
      <c r="F489" s="8">
        <v>1</v>
      </c>
      <c r="G489" s="23">
        <f t="shared" si="29"/>
        <v>267</v>
      </c>
      <c r="H489" s="9">
        <v>1041.44</v>
      </c>
      <c r="I489" s="9">
        <v>1041.44</v>
      </c>
      <c r="J489" s="8" t="s">
        <v>19</v>
      </c>
      <c r="K489" s="10">
        <f t="shared" si="30"/>
        <v>774.44</v>
      </c>
      <c r="L489" s="11">
        <f t="shared" si="31"/>
        <v>774.44</v>
      </c>
      <c r="M489" s="19">
        <f t="shared" si="32"/>
        <v>74.362421262866789</v>
      </c>
    </row>
    <row r="490" spans="1:13" x14ac:dyDescent="0.3">
      <c r="A490" s="7" t="s">
        <v>323</v>
      </c>
      <c r="B490" s="8" t="s">
        <v>94</v>
      </c>
      <c r="C490" s="17">
        <v>9.5</v>
      </c>
      <c r="D490" s="8">
        <v>141791</v>
      </c>
      <c r="E490" s="8" t="s">
        <v>18</v>
      </c>
      <c r="F490" s="8">
        <v>1</v>
      </c>
      <c r="G490" s="23">
        <f t="shared" si="29"/>
        <v>9.5</v>
      </c>
      <c r="H490" s="9">
        <v>27.96</v>
      </c>
      <c r="I490" s="9">
        <v>27.96</v>
      </c>
      <c r="J490" s="8" t="s">
        <v>19</v>
      </c>
      <c r="K490" s="10">
        <f t="shared" si="30"/>
        <v>18.46</v>
      </c>
      <c r="L490" s="11">
        <f t="shared" si="31"/>
        <v>18.46</v>
      </c>
      <c r="M490" s="19">
        <f t="shared" si="32"/>
        <v>66.022889842632338</v>
      </c>
    </row>
    <row r="491" spans="1:13" x14ac:dyDescent="0.3">
      <c r="A491" s="7" t="s">
        <v>324</v>
      </c>
      <c r="B491" s="8" t="s">
        <v>111</v>
      </c>
      <c r="C491" s="17">
        <v>449</v>
      </c>
      <c r="D491" s="8">
        <v>141791</v>
      </c>
      <c r="E491" s="8" t="s">
        <v>18</v>
      </c>
      <c r="F491" s="8">
        <v>1</v>
      </c>
      <c r="G491" s="23">
        <f t="shared" si="29"/>
        <v>449</v>
      </c>
      <c r="H491" s="9">
        <v>828</v>
      </c>
      <c r="I491" s="9">
        <v>828</v>
      </c>
      <c r="J491" s="8" t="s">
        <v>19</v>
      </c>
      <c r="K491" s="10">
        <f t="shared" si="30"/>
        <v>379</v>
      </c>
      <c r="L491" s="11">
        <f t="shared" si="31"/>
        <v>379</v>
      </c>
      <c r="M491" s="19">
        <f t="shared" si="32"/>
        <v>45.772946859903378</v>
      </c>
    </row>
    <row r="492" spans="1:13" x14ac:dyDescent="0.3">
      <c r="A492" s="7" t="s">
        <v>325</v>
      </c>
      <c r="B492" s="8" t="s">
        <v>111</v>
      </c>
      <c r="C492" s="17">
        <v>139</v>
      </c>
      <c r="D492" s="8">
        <v>141791</v>
      </c>
      <c r="E492" s="8" t="s">
        <v>18</v>
      </c>
      <c r="F492" s="8">
        <v>1</v>
      </c>
      <c r="G492" s="23">
        <f t="shared" si="29"/>
        <v>139</v>
      </c>
      <c r="H492" s="9">
        <v>253.92</v>
      </c>
      <c r="I492" s="9">
        <v>253.92</v>
      </c>
      <c r="J492" s="8" t="s">
        <v>19</v>
      </c>
      <c r="K492" s="10">
        <f t="shared" si="30"/>
        <v>114.91999999999999</v>
      </c>
      <c r="L492" s="11">
        <f t="shared" si="31"/>
        <v>114.91999999999999</v>
      </c>
      <c r="M492" s="19">
        <f t="shared" si="32"/>
        <v>45.258349086326398</v>
      </c>
    </row>
    <row r="493" spans="1:13" x14ac:dyDescent="0.3">
      <c r="A493" s="7" t="s">
        <v>326</v>
      </c>
      <c r="B493" s="8" t="s">
        <v>111</v>
      </c>
      <c r="C493" s="17">
        <v>139</v>
      </c>
      <c r="D493" s="8">
        <v>141791</v>
      </c>
      <c r="E493" s="8" t="s">
        <v>18</v>
      </c>
      <c r="F493" s="8">
        <v>1</v>
      </c>
      <c r="G493" s="23">
        <f t="shared" si="29"/>
        <v>139</v>
      </c>
      <c r="H493" s="9">
        <v>253.92</v>
      </c>
      <c r="I493" s="9">
        <v>253.92</v>
      </c>
      <c r="J493" s="8" t="s">
        <v>19</v>
      </c>
      <c r="K493" s="10">
        <f t="shared" si="30"/>
        <v>114.91999999999999</v>
      </c>
      <c r="L493" s="11">
        <f t="shared" si="31"/>
        <v>114.91999999999999</v>
      </c>
      <c r="M493" s="19">
        <f t="shared" si="32"/>
        <v>45.258349086326398</v>
      </c>
    </row>
    <row r="494" spans="1:13" x14ac:dyDescent="0.3">
      <c r="A494" s="7" t="s">
        <v>327</v>
      </c>
      <c r="B494" s="8" t="s">
        <v>17</v>
      </c>
      <c r="C494" s="17">
        <v>149</v>
      </c>
      <c r="D494" s="8">
        <v>141792</v>
      </c>
      <c r="E494" s="8" t="s">
        <v>18</v>
      </c>
      <c r="F494" s="8">
        <v>1</v>
      </c>
      <c r="G494" s="23">
        <f t="shared" si="29"/>
        <v>149</v>
      </c>
      <c r="H494" s="9">
        <v>328.99</v>
      </c>
      <c r="I494" s="9">
        <v>328.99</v>
      </c>
      <c r="J494" s="8" t="s">
        <v>19</v>
      </c>
      <c r="K494" s="10">
        <f t="shared" si="30"/>
        <v>179.99</v>
      </c>
      <c r="L494" s="11">
        <f t="shared" si="31"/>
        <v>179.99</v>
      </c>
      <c r="M494" s="19">
        <f t="shared" si="32"/>
        <v>54.709869600899729</v>
      </c>
    </row>
    <row r="495" spans="1:13" x14ac:dyDescent="0.3">
      <c r="A495" s="7" t="s">
        <v>180</v>
      </c>
      <c r="B495" s="8" t="s">
        <v>44</v>
      </c>
      <c r="C495" s="17">
        <v>32</v>
      </c>
      <c r="D495" s="8">
        <v>141793</v>
      </c>
      <c r="E495" s="8" t="s">
        <v>27</v>
      </c>
      <c r="F495" s="8">
        <v>2</v>
      </c>
      <c r="G495" s="23">
        <f t="shared" si="29"/>
        <v>64</v>
      </c>
      <c r="H495" s="9">
        <v>128.80000000000001</v>
      </c>
      <c r="I495" s="9">
        <v>257.60000000000002</v>
      </c>
      <c r="J495" s="8" t="s">
        <v>64</v>
      </c>
      <c r="K495" s="10">
        <f t="shared" si="30"/>
        <v>96.800000000000011</v>
      </c>
      <c r="L495" s="11">
        <f t="shared" si="31"/>
        <v>193.60000000000002</v>
      </c>
      <c r="M495" s="19">
        <f t="shared" si="32"/>
        <v>75.155279503105589</v>
      </c>
    </row>
    <row r="496" spans="1:13" x14ac:dyDescent="0.3">
      <c r="A496" s="7" t="s">
        <v>105</v>
      </c>
      <c r="B496" s="8" t="s">
        <v>60</v>
      </c>
      <c r="C496" s="17">
        <v>56</v>
      </c>
      <c r="D496" s="8">
        <v>141794</v>
      </c>
      <c r="E496" s="8" t="s">
        <v>14</v>
      </c>
      <c r="F496" s="8">
        <v>2</v>
      </c>
      <c r="G496" s="23">
        <f t="shared" si="29"/>
        <v>112</v>
      </c>
      <c r="H496" s="9">
        <v>216.75</v>
      </c>
      <c r="I496" s="9">
        <v>433.5</v>
      </c>
      <c r="J496" s="8" t="s">
        <v>15</v>
      </c>
      <c r="K496" s="10">
        <f t="shared" si="30"/>
        <v>160.75</v>
      </c>
      <c r="L496" s="11">
        <f t="shared" si="31"/>
        <v>321.5</v>
      </c>
      <c r="M496" s="19">
        <f t="shared" si="32"/>
        <v>74.16378316032295</v>
      </c>
    </row>
    <row r="497" spans="1:13" x14ac:dyDescent="0.3">
      <c r="A497" s="7" t="s">
        <v>328</v>
      </c>
      <c r="B497" s="8" t="s">
        <v>13</v>
      </c>
      <c r="C497" s="17">
        <v>876</v>
      </c>
      <c r="D497" s="8">
        <v>141795</v>
      </c>
      <c r="E497" s="8" t="s">
        <v>14</v>
      </c>
      <c r="F497" s="8">
        <v>1</v>
      </c>
      <c r="G497" s="23">
        <f t="shared" si="29"/>
        <v>876</v>
      </c>
      <c r="H497" s="9">
        <v>2100</v>
      </c>
      <c r="I497" s="9">
        <v>2100</v>
      </c>
      <c r="J497" s="8" t="s">
        <v>15</v>
      </c>
      <c r="K497" s="10">
        <f t="shared" si="30"/>
        <v>1224</v>
      </c>
      <c r="L497" s="11">
        <f t="shared" si="31"/>
        <v>1224</v>
      </c>
      <c r="M497" s="19">
        <f t="shared" si="32"/>
        <v>58.285714285714285</v>
      </c>
    </row>
    <row r="498" spans="1:13" x14ac:dyDescent="0.3">
      <c r="A498" s="7" t="s">
        <v>59</v>
      </c>
      <c r="B498" s="8" t="s">
        <v>60</v>
      </c>
      <c r="C498" s="17">
        <v>50</v>
      </c>
      <c r="D498" s="8">
        <v>141796</v>
      </c>
      <c r="E498" s="8" t="s">
        <v>14</v>
      </c>
      <c r="F498" s="8">
        <v>3</v>
      </c>
      <c r="G498" s="23">
        <f t="shared" si="29"/>
        <v>150</v>
      </c>
      <c r="H498" s="9">
        <v>191.25</v>
      </c>
      <c r="I498" s="9">
        <v>573.75</v>
      </c>
      <c r="J498" s="8" t="s">
        <v>15</v>
      </c>
      <c r="K498" s="10">
        <f t="shared" si="30"/>
        <v>141.25</v>
      </c>
      <c r="L498" s="11">
        <f t="shared" si="31"/>
        <v>423.75</v>
      </c>
      <c r="M498" s="19">
        <f t="shared" si="32"/>
        <v>73.856209150326805</v>
      </c>
    </row>
    <row r="499" spans="1:13" x14ac:dyDescent="0.3">
      <c r="A499" s="7" t="s">
        <v>329</v>
      </c>
      <c r="B499" s="8" t="s">
        <v>96</v>
      </c>
      <c r="C499" s="17">
        <v>84</v>
      </c>
      <c r="D499" s="8">
        <v>141797</v>
      </c>
      <c r="E499" s="8" t="s">
        <v>14</v>
      </c>
      <c r="F499" s="8">
        <v>1</v>
      </c>
      <c r="G499" s="23">
        <f t="shared" si="29"/>
        <v>84</v>
      </c>
      <c r="H499" s="9">
        <v>361.25</v>
      </c>
      <c r="I499" s="9">
        <v>361.25</v>
      </c>
      <c r="J499" s="8" t="s">
        <v>15</v>
      </c>
      <c r="K499" s="10">
        <f t="shared" si="30"/>
        <v>277.25</v>
      </c>
      <c r="L499" s="11">
        <f t="shared" si="31"/>
        <v>277.25</v>
      </c>
      <c r="M499" s="19">
        <f t="shared" si="32"/>
        <v>76.747404844290656</v>
      </c>
    </row>
    <row r="500" spans="1:13" x14ac:dyDescent="0.3">
      <c r="A500" s="7" t="s">
        <v>330</v>
      </c>
      <c r="B500" s="8" t="s">
        <v>17</v>
      </c>
      <c r="C500" s="17">
        <v>129</v>
      </c>
      <c r="D500" s="8">
        <v>141798</v>
      </c>
      <c r="E500" s="8" t="s">
        <v>14</v>
      </c>
      <c r="F500" s="8">
        <v>1</v>
      </c>
      <c r="G500" s="23">
        <f t="shared" si="29"/>
        <v>129</v>
      </c>
      <c r="H500" s="9">
        <v>280.58</v>
      </c>
      <c r="I500" s="9">
        <v>280.58</v>
      </c>
      <c r="J500" s="8" t="s">
        <v>15</v>
      </c>
      <c r="K500" s="10">
        <f t="shared" si="30"/>
        <v>151.57999999999998</v>
      </c>
      <c r="L500" s="11">
        <f t="shared" si="31"/>
        <v>151.57999999999998</v>
      </c>
      <c r="M500" s="19">
        <f t="shared" si="32"/>
        <v>54.023807826644813</v>
      </c>
    </row>
    <row r="501" spans="1:13" x14ac:dyDescent="0.3">
      <c r="A501" s="7" t="s">
        <v>99</v>
      </c>
      <c r="B501" s="8" t="s">
        <v>54</v>
      </c>
      <c r="C501" s="17">
        <v>467</v>
      </c>
      <c r="D501" s="8">
        <v>141799</v>
      </c>
      <c r="E501" s="8" t="s">
        <v>27</v>
      </c>
      <c r="F501" s="8">
        <v>1</v>
      </c>
      <c r="G501" s="23">
        <f t="shared" si="29"/>
        <v>467</v>
      </c>
      <c r="H501" s="9">
        <v>1549.28</v>
      </c>
      <c r="I501" s="9">
        <v>1549.28</v>
      </c>
      <c r="J501" s="8" t="s">
        <v>19</v>
      </c>
      <c r="K501" s="10">
        <f t="shared" si="30"/>
        <v>1082.28</v>
      </c>
      <c r="L501" s="11">
        <f t="shared" si="31"/>
        <v>1082.28</v>
      </c>
      <c r="M501" s="19">
        <f t="shared" si="32"/>
        <v>69.85696581637923</v>
      </c>
    </row>
    <row r="502" spans="1:13" x14ac:dyDescent="0.3">
      <c r="A502" s="7" t="s">
        <v>59</v>
      </c>
      <c r="B502" s="8" t="s">
        <v>60</v>
      </c>
      <c r="C502" s="17">
        <v>50</v>
      </c>
      <c r="D502" s="8">
        <v>141800</v>
      </c>
      <c r="E502" s="8" t="s">
        <v>14</v>
      </c>
      <c r="F502" s="8">
        <v>3</v>
      </c>
      <c r="G502" s="23">
        <f t="shared" si="29"/>
        <v>150</v>
      </c>
      <c r="H502" s="9">
        <v>191.25</v>
      </c>
      <c r="I502" s="9">
        <v>573.75</v>
      </c>
      <c r="J502" s="8" t="s">
        <v>19</v>
      </c>
      <c r="K502" s="10">
        <f t="shared" si="30"/>
        <v>141.25</v>
      </c>
      <c r="L502" s="11">
        <f t="shared" si="31"/>
        <v>423.75</v>
      </c>
      <c r="M502" s="19">
        <f t="shared" si="32"/>
        <v>73.856209150326805</v>
      </c>
    </row>
    <row r="503" spans="1:13" x14ac:dyDescent="0.3">
      <c r="A503" s="7" t="s">
        <v>268</v>
      </c>
      <c r="B503" s="8" t="s">
        <v>60</v>
      </c>
      <c r="C503" s="17">
        <v>70</v>
      </c>
      <c r="D503" s="8">
        <v>141801</v>
      </c>
      <c r="E503" s="8" t="s">
        <v>14</v>
      </c>
      <c r="F503" s="8">
        <v>2</v>
      </c>
      <c r="G503" s="23">
        <f t="shared" si="29"/>
        <v>140</v>
      </c>
      <c r="H503" s="9">
        <v>267.75</v>
      </c>
      <c r="I503" s="9">
        <v>535.5</v>
      </c>
      <c r="J503" s="8" t="s">
        <v>15</v>
      </c>
      <c r="K503" s="10">
        <f t="shared" si="30"/>
        <v>197.75</v>
      </c>
      <c r="L503" s="11">
        <f t="shared" si="31"/>
        <v>395.5</v>
      </c>
      <c r="M503" s="19">
        <f t="shared" si="32"/>
        <v>73.856209150326805</v>
      </c>
    </row>
    <row r="504" spans="1:13" x14ac:dyDescent="0.3">
      <c r="A504" s="7" t="s">
        <v>276</v>
      </c>
      <c r="B504" s="8" t="s">
        <v>41</v>
      </c>
      <c r="C504" s="17">
        <v>309</v>
      </c>
      <c r="D504" s="8">
        <v>141802</v>
      </c>
      <c r="E504" s="8" t="s">
        <v>27</v>
      </c>
      <c r="F504" s="8">
        <v>1</v>
      </c>
      <c r="G504" s="23">
        <f t="shared" si="29"/>
        <v>309</v>
      </c>
      <c r="H504" s="9">
        <v>1137.1199999999999</v>
      </c>
      <c r="I504" s="9">
        <v>1137.1199999999999</v>
      </c>
      <c r="J504" s="8" t="s">
        <v>66</v>
      </c>
      <c r="K504" s="10">
        <f t="shared" si="30"/>
        <v>828.11999999999989</v>
      </c>
      <c r="L504" s="11">
        <f t="shared" si="31"/>
        <v>828.11999999999989</v>
      </c>
      <c r="M504" s="19">
        <f t="shared" si="32"/>
        <v>72.826086956521735</v>
      </c>
    </row>
    <row r="505" spans="1:13" x14ac:dyDescent="0.3">
      <c r="A505" s="7" t="s">
        <v>75</v>
      </c>
      <c r="B505" s="8">
        <v>0</v>
      </c>
      <c r="C505" s="17">
        <v>50</v>
      </c>
      <c r="D505" s="8">
        <v>141802</v>
      </c>
      <c r="E505" s="8" t="s">
        <v>27</v>
      </c>
      <c r="F505" s="8">
        <v>1</v>
      </c>
      <c r="G505" s="23">
        <f t="shared" si="29"/>
        <v>50</v>
      </c>
      <c r="H505" s="9">
        <v>120</v>
      </c>
      <c r="I505" s="9">
        <v>120</v>
      </c>
      <c r="J505" s="8" t="s">
        <v>66</v>
      </c>
      <c r="K505" s="10">
        <f t="shared" si="30"/>
        <v>70</v>
      </c>
      <c r="L505" s="11">
        <f t="shared" si="31"/>
        <v>70</v>
      </c>
      <c r="M505" s="19">
        <f t="shared" si="32"/>
        <v>58.333333333333336</v>
      </c>
    </row>
    <row r="506" spans="1:13" x14ac:dyDescent="0.3">
      <c r="A506" s="7" t="s">
        <v>331</v>
      </c>
      <c r="B506" s="8" t="s">
        <v>35</v>
      </c>
      <c r="C506" s="17">
        <v>100</v>
      </c>
      <c r="D506" s="8">
        <v>141803</v>
      </c>
      <c r="E506" s="8" t="s">
        <v>27</v>
      </c>
      <c r="F506" s="8">
        <v>1</v>
      </c>
      <c r="G506" s="23">
        <f t="shared" si="29"/>
        <v>100</v>
      </c>
      <c r="H506" s="9">
        <v>371.68</v>
      </c>
      <c r="I506" s="9">
        <v>371.68</v>
      </c>
      <c r="J506" s="8" t="s">
        <v>19</v>
      </c>
      <c r="K506" s="10">
        <f t="shared" si="30"/>
        <v>271.68</v>
      </c>
      <c r="L506" s="11">
        <f t="shared" si="31"/>
        <v>271.68</v>
      </c>
      <c r="M506" s="19">
        <f t="shared" si="32"/>
        <v>73.095135600516571</v>
      </c>
    </row>
    <row r="507" spans="1:13" x14ac:dyDescent="0.3">
      <c r="A507" s="7" t="s">
        <v>332</v>
      </c>
      <c r="B507" s="8">
        <v>0</v>
      </c>
      <c r="C507" s="17">
        <v>327</v>
      </c>
      <c r="D507" s="8">
        <v>141803</v>
      </c>
      <c r="E507" s="8" t="s">
        <v>27</v>
      </c>
      <c r="F507" s="8">
        <v>1</v>
      </c>
      <c r="G507" s="23">
        <f t="shared" si="29"/>
        <v>327</v>
      </c>
      <c r="H507" s="9">
        <v>1144.48</v>
      </c>
      <c r="I507" s="9">
        <v>1144.48</v>
      </c>
      <c r="J507" s="8" t="s">
        <v>66</v>
      </c>
      <c r="K507" s="10">
        <f t="shared" si="30"/>
        <v>817.48</v>
      </c>
      <c r="L507" s="11">
        <f t="shared" si="31"/>
        <v>817.48</v>
      </c>
      <c r="M507" s="19">
        <f t="shared" si="32"/>
        <v>71.428072137564655</v>
      </c>
    </row>
    <row r="508" spans="1:13" x14ac:dyDescent="0.3">
      <c r="A508" s="7" t="s">
        <v>59</v>
      </c>
      <c r="B508" s="8" t="s">
        <v>60</v>
      </c>
      <c r="C508" s="17">
        <v>50</v>
      </c>
      <c r="D508" s="8">
        <v>141804</v>
      </c>
      <c r="E508" s="8" t="s">
        <v>14</v>
      </c>
      <c r="F508" s="8">
        <v>1</v>
      </c>
      <c r="G508" s="23">
        <f t="shared" si="29"/>
        <v>50</v>
      </c>
      <c r="H508" s="9">
        <v>191.25</v>
      </c>
      <c r="I508" s="9">
        <v>191.25</v>
      </c>
      <c r="J508" s="8" t="s">
        <v>15</v>
      </c>
      <c r="K508" s="10">
        <f t="shared" si="30"/>
        <v>141.25</v>
      </c>
      <c r="L508" s="11">
        <f t="shared" si="31"/>
        <v>141.25</v>
      </c>
      <c r="M508" s="19">
        <f t="shared" si="32"/>
        <v>73.856209150326805</v>
      </c>
    </row>
    <row r="509" spans="1:13" x14ac:dyDescent="0.3">
      <c r="A509" s="7" t="s">
        <v>59</v>
      </c>
      <c r="B509" s="8" t="s">
        <v>60</v>
      </c>
      <c r="C509" s="17">
        <v>50</v>
      </c>
      <c r="D509" s="8">
        <v>141805</v>
      </c>
      <c r="E509" s="8" t="s">
        <v>27</v>
      </c>
      <c r="F509" s="8">
        <v>3</v>
      </c>
      <c r="G509" s="23">
        <f t="shared" si="29"/>
        <v>150.00000000000006</v>
      </c>
      <c r="H509" s="9">
        <v>165.6</v>
      </c>
      <c r="I509" s="9">
        <v>496.8</v>
      </c>
      <c r="J509" s="8" t="s">
        <v>33</v>
      </c>
      <c r="K509" s="10">
        <f t="shared" si="30"/>
        <v>115.6</v>
      </c>
      <c r="L509" s="11">
        <f t="shared" si="31"/>
        <v>346.79999999999995</v>
      </c>
      <c r="M509" s="19">
        <f t="shared" si="32"/>
        <v>69.806763285024147</v>
      </c>
    </row>
    <row r="510" spans="1:13" x14ac:dyDescent="0.3">
      <c r="A510" s="7" t="s">
        <v>333</v>
      </c>
      <c r="B510" s="8">
        <v>0</v>
      </c>
      <c r="C510" s="17">
        <v>169</v>
      </c>
      <c r="D510" s="8">
        <v>141806</v>
      </c>
      <c r="E510" s="8" t="s">
        <v>18</v>
      </c>
      <c r="F510" s="8">
        <v>1</v>
      </c>
      <c r="G510" s="23">
        <f t="shared" si="29"/>
        <v>169</v>
      </c>
      <c r="H510" s="9">
        <v>308.69</v>
      </c>
      <c r="I510" s="9">
        <v>308.69</v>
      </c>
      <c r="J510" s="8" t="s">
        <v>33</v>
      </c>
      <c r="K510" s="10">
        <f t="shared" si="30"/>
        <v>139.69</v>
      </c>
      <c r="L510" s="11">
        <f t="shared" si="31"/>
        <v>139.69</v>
      </c>
      <c r="M510" s="19">
        <f t="shared" si="32"/>
        <v>45.252518708089021</v>
      </c>
    </row>
    <row r="511" spans="1:13" x14ac:dyDescent="0.3">
      <c r="A511" s="7" t="s">
        <v>334</v>
      </c>
      <c r="B511" s="8" t="s">
        <v>111</v>
      </c>
      <c r="C511" s="17">
        <v>359</v>
      </c>
      <c r="D511" s="8">
        <v>141807</v>
      </c>
      <c r="E511" s="8" t="s">
        <v>18</v>
      </c>
      <c r="F511" s="8">
        <v>1</v>
      </c>
      <c r="G511" s="23">
        <f t="shared" si="29"/>
        <v>359</v>
      </c>
      <c r="H511" s="9">
        <v>658.72</v>
      </c>
      <c r="I511" s="9">
        <v>658.72</v>
      </c>
      <c r="J511" s="8" t="s">
        <v>19</v>
      </c>
      <c r="K511" s="10">
        <f t="shared" si="30"/>
        <v>299.72000000000003</v>
      </c>
      <c r="L511" s="11">
        <f t="shared" si="31"/>
        <v>299.72000000000003</v>
      </c>
      <c r="M511" s="19">
        <f t="shared" si="32"/>
        <v>45.500364342968183</v>
      </c>
    </row>
    <row r="512" spans="1:13" x14ac:dyDescent="0.3">
      <c r="A512" s="7" t="s">
        <v>335</v>
      </c>
      <c r="B512" s="8" t="s">
        <v>23</v>
      </c>
      <c r="C512" s="17">
        <v>37</v>
      </c>
      <c r="D512" s="8">
        <v>141808</v>
      </c>
      <c r="E512" s="8" t="s">
        <v>18</v>
      </c>
      <c r="F512" s="8">
        <v>3</v>
      </c>
      <c r="G512" s="23">
        <f t="shared" si="29"/>
        <v>111</v>
      </c>
      <c r="H512" s="9">
        <v>121.44</v>
      </c>
      <c r="I512" s="9">
        <v>364.32</v>
      </c>
      <c r="J512" s="8" t="s">
        <v>33</v>
      </c>
      <c r="K512" s="10">
        <f t="shared" si="30"/>
        <v>84.44</v>
      </c>
      <c r="L512" s="11">
        <f t="shared" si="31"/>
        <v>253.32</v>
      </c>
      <c r="M512" s="19">
        <f t="shared" si="32"/>
        <v>69.532279314888015</v>
      </c>
    </row>
    <row r="513" spans="1:13" x14ac:dyDescent="0.3">
      <c r="A513" s="7" t="s">
        <v>336</v>
      </c>
      <c r="B513" s="8">
        <v>0</v>
      </c>
      <c r="C513" s="17">
        <v>35</v>
      </c>
      <c r="D513" s="8">
        <v>141808</v>
      </c>
      <c r="E513" s="8" t="s">
        <v>18</v>
      </c>
      <c r="F513" s="8">
        <v>2</v>
      </c>
      <c r="G513" s="23">
        <f t="shared" si="29"/>
        <v>70</v>
      </c>
      <c r="H513" s="9">
        <v>77.28</v>
      </c>
      <c r="I513" s="9">
        <v>154.56</v>
      </c>
      <c r="J513" s="8" t="s">
        <v>33</v>
      </c>
      <c r="K513" s="10">
        <f t="shared" si="30"/>
        <v>42.28</v>
      </c>
      <c r="L513" s="11">
        <f t="shared" si="31"/>
        <v>84.56</v>
      </c>
      <c r="M513" s="19">
        <f t="shared" si="32"/>
        <v>54.710144927536234</v>
      </c>
    </row>
    <row r="514" spans="1:13" x14ac:dyDescent="0.3">
      <c r="A514" s="7" t="s">
        <v>337</v>
      </c>
      <c r="B514" s="8" t="s">
        <v>47</v>
      </c>
      <c r="C514" s="17">
        <v>173</v>
      </c>
      <c r="D514" s="8">
        <v>141809</v>
      </c>
      <c r="E514" s="8" t="s">
        <v>27</v>
      </c>
      <c r="F514" s="8">
        <v>1</v>
      </c>
      <c r="G514" s="23">
        <f t="shared" ref="G514:G577" si="33">I514-L514</f>
        <v>173</v>
      </c>
      <c r="H514" s="9">
        <v>636.64</v>
      </c>
      <c r="I514" s="9">
        <v>636.64</v>
      </c>
      <c r="J514" s="8" t="s">
        <v>19</v>
      </c>
      <c r="K514" s="10">
        <f t="shared" ref="K514:K577" si="34">H514-C514</f>
        <v>463.64</v>
      </c>
      <c r="L514" s="11">
        <f t="shared" ref="L514:L577" si="35">K514*F514</f>
        <v>463.64</v>
      </c>
      <c r="M514" s="19">
        <f t="shared" si="32"/>
        <v>72.826086956521735</v>
      </c>
    </row>
    <row r="515" spans="1:13" x14ac:dyDescent="0.3">
      <c r="A515" s="7" t="s">
        <v>168</v>
      </c>
      <c r="B515" s="8" t="s">
        <v>41</v>
      </c>
      <c r="C515" s="17">
        <v>787</v>
      </c>
      <c r="D515" s="8">
        <v>141809</v>
      </c>
      <c r="E515" s="8" t="s">
        <v>27</v>
      </c>
      <c r="F515" s="8">
        <v>1</v>
      </c>
      <c r="G515" s="23">
        <f t="shared" si="33"/>
        <v>787</v>
      </c>
      <c r="H515" s="9">
        <v>2609.12</v>
      </c>
      <c r="I515" s="9">
        <v>2609.12</v>
      </c>
      <c r="J515" s="8" t="s">
        <v>66</v>
      </c>
      <c r="K515" s="10">
        <f t="shared" si="34"/>
        <v>1822.12</v>
      </c>
      <c r="L515" s="11">
        <f t="shared" si="35"/>
        <v>1822.12</v>
      </c>
      <c r="M515" s="19">
        <f t="shared" si="32"/>
        <v>69.836573250751215</v>
      </c>
    </row>
    <row r="516" spans="1:13" x14ac:dyDescent="0.3">
      <c r="A516" s="7" t="s">
        <v>115</v>
      </c>
      <c r="B516" s="8" t="s">
        <v>21</v>
      </c>
      <c r="C516" s="17">
        <v>0</v>
      </c>
      <c r="D516" s="8">
        <v>141809</v>
      </c>
      <c r="E516" s="8" t="s">
        <v>27</v>
      </c>
      <c r="F516" s="8">
        <v>1</v>
      </c>
      <c r="G516" s="23">
        <f t="shared" si="33"/>
        <v>0</v>
      </c>
      <c r="H516" s="9">
        <v>1151.8399999999999</v>
      </c>
      <c r="I516" s="9">
        <v>1151.8399999999999</v>
      </c>
      <c r="J516" s="8" t="s">
        <v>66</v>
      </c>
      <c r="K516" s="10">
        <f t="shared" si="34"/>
        <v>1151.8399999999999</v>
      </c>
      <c r="L516" s="11">
        <f t="shared" si="35"/>
        <v>1151.8399999999999</v>
      </c>
      <c r="M516" s="19">
        <f t="shared" si="32"/>
        <v>100</v>
      </c>
    </row>
    <row r="517" spans="1:13" x14ac:dyDescent="0.3">
      <c r="A517" s="7" t="s">
        <v>338</v>
      </c>
      <c r="B517" s="8" t="s">
        <v>44</v>
      </c>
      <c r="C517" s="17">
        <v>29</v>
      </c>
      <c r="D517" s="8">
        <v>141809</v>
      </c>
      <c r="E517" s="8" t="s">
        <v>27</v>
      </c>
      <c r="F517" s="8">
        <v>6</v>
      </c>
      <c r="G517" s="23">
        <f t="shared" si="33"/>
        <v>174</v>
      </c>
      <c r="H517" s="9">
        <v>121.44</v>
      </c>
      <c r="I517" s="9">
        <v>728.64</v>
      </c>
      <c r="J517" s="8" t="s">
        <v>66</v>
      </c>
      <c r="K517" s="10">
        <f t="shared" si="34"/>
        <v>92.44</v>
      </c>
      <c r="L517" s="11">
        <f t="shared" si="35"/>
        <v>554.64</v>
      </c>
      <c r="M517" s="19">
        <f t="shared" si="32"/>
        <v>76.119894598155469</v>
      </c>
    </row>
    <row r="518" spans="1:13" x14ac:dyDescent="0.3">
      <c r="A518" s="7" t="s">
        <v>339</v>
      </c>
      <c r="B518" s="8" t="s">
        <v>340</v>
      </c>
      <c r="C518" s="17">
        <v>312</v>
      </c>
      <c r="D518" s="8">
        <v>141809</v>
      </c>
      <c r="E518" s="8" t="s">
        <v>27</v>
      </c>
      <c r="F518" s="8">
        <v>1</v>
      </c>
      <c r="G518" s="23">
        <f t="shared" si="33"/>
        <v>312</v>
      </c>
      <c r="H518" s="9">
        <v>1034.08</v>
      </c>
      <c r="I518" s="9">
        <v>1034.08</v>
      </c>
      <c r="J518" s="8" t="s">
        <v>66</v>
      </c>
      <c r="K518" s="10">
        <f t="shared" si="34"/>
        <v>722.07999999999993</v>
      </c>
      <c r="L518" s="11">
        <f t="shared" si="35"/>
        <v>722.07999999999993</v>
      </c>
      <c r="M518" s="19">
        <f t="shared" si="32"/>
        <v>69.82825313321986</v>
      </c>
    </row>
    <row r="519" spans="1:13" x14ac:dyDescent="0.3">
      <c r="A519" s="7" t="s">
        <v>116</v>
      </c>
      <c r="B519" s="8" t="s">
        <v>74</v>
      </c>
      <c r="C519" s="17">
        <v>386</v>
      </c>
      <c r="D519" s="8">
        <v>141809</v>
      </c>
      <c r="E519" s="8" t="s">
        <v>27</v>
      </c>
      <c r="F519" s="8">
        <v>1</v>
      </c>
      <c r="G519" s="23">
        <f t="shared" si="33"/>
        <v>386</v>
      </c>
      <c r="H519" s="9">
        <v>1074.56</v>
      </c>
      <c r="I519" s="9">
        <v>1074.56</v>
      </c>
      <c r="J519" s="8" t="s">
        <v>66</v>
      </c>
      <c r="K519" s="10">
        <f t="shared" si="34"/>
        <v>688.56</v>
      </c>
      <c r="L519" s="11">
        <f t="shared" si="35"/>
        <v>688.56</v>
      </c>
      <c r="M519" s="19">
        <f t="shared" si="32"/>
        <v>64.078320428826686</v>
      </c>
    </row>
    <row r="520" spans="1:13" x14ac:dyDescent="0.3">
      <c r="A520" s="7" t="s">
        <v>341</v>
      </c>
      <c r="B520" s="8" t="s">
        <v>23</v>
      </c>
      <c r="C520" s="17">
        <v>16</v>
      </c>
      <c r="D520" s="8">
        <v>141810</v>
      </c>
      <c r="E520" s="8" t="s">
        <v>18</v>
      </c>
      <c r="F520" s="8">
        <v>2</v>
      </c>
      <c r="G520" s="23">
        <f t="shared" si="33"/>
        <v>32</v>
      </c>
      <c r="H520" s="9">
        <v>55.2</v>
      </c>
      <c r="I520" s="9">
        <v>110.4</v>
      </c>
      <c r="J520" s="8" t="s">
        <v>33</v>
      </c>
      <c r="K520" s="10">
        <f t="shared" si="34"/>
        <v>39.200000000000003</v>
      </c>
      <c r="L520" s="11">
        <f t="shared" si="35"/>
        <v>78.400000000000006</v>
      </c>
      <c r="M520" s="19">
        <f t="shared" si="32"/>
        <v>71.014492753623188</v>
      </c>
    </row>
    <row r="521" spans="1:13" x14ac:dyDescent="0.3">
      <c r="A521" s="7" t="s">
        <v>341</v>
      </c>
      <c r="B521" s="8" t="s">
        <v>23</v>
      </c>
      <c r="C521" s="17">
        <v>16</v>
      </c>
      <c r="D521" s="8">
        <v>141811</v>
      </c>
      <c r="E521" s="8" t="s">
        <v>18</v>
      </c>
      <c r="F521" s="8">
        <v>1</v>
      </c>
      <c r="G521" s="23">
        <f t="shared" si="33"/>
        <v>16</v>
      </c>
      <c r="H521" s="9">
        <v>55.2</v>
      </c>
      <c r="I521" s="9">
        <v>55.2</v>
      </c>
      <c r="J521" s="8" t="s">
        <v>33</v>
      </c>
      <c r="K521" s="10">
        <f t="shared" si="34"/>
        <v>39.200000000000003</v>
      </c>
      <c r="L521" s="11">
        <f t="shared" si="35"/>
        <v>39.200000000000003</v>
      </c>
      <c r="M521" s="19">
        <f t="shared" si="32"/>
        <v>71.014492753623188</v>
      </c>
    </row>
    <row r="522" spans="1:13" x14ac:dyDescent="0.3">
      <c r="A522" s="7" t="s">
        <v>270</v>
      </c>
      <c r="B522" s="8" t="s">
        <v>32</v>
      </c>
      <c r="C522" s="17">
        <v>1493</v>
      </c>
      <c r="D522" s="8">
        <v>141812</v>
      </c>
      <c r="E522" s="8" t="s">
        <v>125</v>
      </c>
      <c r="F522" s="8">
        <v>1</v>
      </c>
      <c r="G522" s="23">
        <f t="shared" si="33"/>
        <v>1493</v>
      </c>
      <c r="H522" s="9">
        <v>3247.28</v>
      </c>
      <c r="I522" s="9">
        <v>3247.28</v>
      </c>
      <c r="J522" s="8" t="s">
        <v>126</v>
      </c>
      <c r="K522" s="10">
        <f t="shared" si="34"/>
        <v>1754.2800000000002</v>
      </c>
      <c r="L522" s="11">
        <f t="shared" si="35"/>
        <v>1754.2800000000002</v>
      </c>
      <c r="M522" s="19">
        <f t="shared" si="32"/>
        <v>54.023059298859351</v>
      </c>
    </row>
    <row r="523" spans="1:13" x14ac:dyDescent="0.3">
      <c r="A523" s="7" t="s">
        <v>252</v>
      </c>
      <c r="B523" s="8" t="s">
        <v>60</v>
      </c>
      <c r="C523" s="17">
        <v>54</v>
      </c>
      <c r="D523" s="8">
        <v>141813</v>
      </c>
      <c r="E523" s="8" t="s">
        <v>18</v>
      </c>
      <c r="F523" s="8">
        <v>2</v>
      </c>
      <c r="G523" s="23">
        <f t="shared" si="33"/>
        <v>108</v>
      </c>
      <c r="H523" s="9">
        <v>180.32</v>
      </c>
      <c r="I523" s="9">
        <v>360.64</v>
      </c>
      <c r="J523" s="8" t="s">
        <v>66</v>
      </c>
      <c r="K523" s="10">
        <f t="shared" si="34"/>
        <v>126.32</v>
      </c>
      <c r="L523" s="11">
        <f t="shared" si="35"/>
        <v>252.64</v>
      </c>
      <c r="M523" s="19">
        <f t="shared" si="32"/>
        <v>70.053238686779068</v>
      </c>
    </row>
    <row r="524" spans="1:13" x14ac:dyDescent="0.3">
      <c r="A524" s="7" t="s">
        <v>171</v>
      </c>
      <c r="B524" s="8" t="s">
        <v>13</v>
      </c>
      <c r="C524" s="17">
        <v>267</v>
      </c>
      <c r="D524" s="8">
        <v>141813</v>
      </c>
      <c r="E524" s="8" t="s">
        <v>18</v>
      </c>
      <c r="F524" s="8">
        <v>1</v>
      </c>
      <c r="G524" s="23">
        <f t="shared" si="33"/>
        <v>267</v>
      </c>
      <c r="H524" s="9">
        <v>1041.44</v>
      </c>
      <c r="I524" s="9">
        <v>1041.44</v>
      </c>
      <c r="J524" s="8" t="s">
        <v>66</v>
      </c>
      <c r="K524" s="10">
        <f t="shared" si="34"/>
        <v>774.44</v>
      </c>
      <c r="L524" s="11">
        <f t="shared" si="35"/>
        <v>774.44</v>
      </c>
      <c r="M524" s="19">
        <f t="shared" si="32"/>
        <v>74.362421262866789</v>
      </c>
    </row>
    <row r="525" spans="1:13" x14ac:dyDescent="0.3">
      <c r="A525" s="7" t="s">
        <v>342</v>
      </c>
      <c r="B525" s="8" t="s">
        <v>88</v>
      </c>
      <c r="C525" s="17">
        <v>186</v>
      </c>
      <c r="D525" s="8">
        <v>141813</v>
      </c>
      <c r="E525" s="8" t="s">
        <v>18</v>
      </c>
      <c r="F525" s="8">
        <v>1</v>
      </c>
      <c r="G525" s="23">
        <f t="shared" si="33"/>
        <v>186</v>
      </c>
      <c r="H525" s="9">
        <v>450.43</v>
      </c>
      <c r="I525" s="9">
        <v>450.43</v>
      </c>
      <c r="J525" s="8" t="s">
        <v>66</v>
      </c>
      <c r="K525" s="10">
        <f t="shared" si="34"/>
        <v>264.43</v>
      </c>
      <c r="L525" s="11">
        <f t="shared" si="35"/>
        <v>264.43</v>
      </c>
      <c r="M525" s="19">
        <f t="shared" si="32"/>
        <v>58.706125258086715</v>
      </c>
    </row>
    <row r="526" spans="1:13" x14ac:dyDescent="0.3">
      <c r="A526" s="7" t="s">
        <v>343</v>
      </c>
      <c r="B526" s="8" t="s">
        <v>88</v>
      </c>
      <c r="C526" s="17">
        <v>208</v>
      </c>
      <c r="D526" s="8">
        <v>141814</v>
      </c>
      <c r="E526" s="8" t="s">
        <v>18</v>
      </c>
      <c r="F526" s="8">
        <v>1</v>
      </c>
      <c r="G526" s="23">
        <f t="shared" si="33"/>
        <v>208</v>
      </c>
      <c r="H526" s="9">
        <v>503.42</v>
      </c>
      <c r="I526" s="9">
        <v>503.42</v>
      </c>
      <c r="J526" s="8" t="s">
        <v>66</v>
      </c>
      <c r="K526" s="10">
        <f t="shared" si="34"/>
        <v>295.42</v>
      </c>
      <c r="L526" s="11">
        <f t="shared" si="35"/>
        <v>295.42</v>
      </c>
      <c r="M526" s="19">
        <f t="shared" si="32"/>
        <v>58.682610941162451</v>
      </c>
    </row>
    <row r="527" spans="1:13" x14ac:dyDescent="0.3">
      <c r="A527" s="7" t="s">
        <v>281</v>
      </c>
      <c r="B527" s="8" t="s">
        <v>54</v>
      </c>
      <c r="C527" s="17">
        <v>192</v>
      </c>
      <c r="D527" s="8">
        <v>141814</v>
      </c>
      <c r="E527" s="8" t="s">
        <v>18</v>
      </c>
      <c r="F527" s="8">
        <v>1</v>
      </c>
      <c r="G527" s="23">
        <f t="shared" si="33"/>
        <v>192</v>
      </c>
      <c r="H527" s="9">
        <v>636.64</v>
      </c>
      <c r="I527" s="9">
        <v>636.64</v>
      </c>
      <c r="J527" s="8" t="s">
        <v>66</v>
      </c>
      <c r="K527" s="10">
        <f t="shared" si="34"/>
        <v>444.64</v>
      </c>
      <c r="L527" s="11">
        <f t="shared" si="35"/>
        <v>444.64</v>
      </c>
      <c r="M527" s="19">
        <f t="shared" ref="M527:M590" si="36">L527/I527*100</f>
        <v>69.841668760995219</v>
      </c>
    </row>
    <row r="528" spans="1:13" x14ac:dyDescent="0.3">
      <c r="A528" s="7" t="s">
        <v>170</v>
      </c>
      <c r="B528" s="8" t="s">
        <v>13</v>
      </c>
      <c r="C528" s="17">
        <v>642</v>
      </c>
      <c r="D528" s="8">
        <v>141814</v>
      </c>
      <c r="E528" s="8" t="s">
        <v>18</v>
      </c>
      <c r="F528" s="8">
        <v>1</v>
      </c>
      <c r="G528" s="23">
        <f t="shared" si="33"/>
        <v>642</v>
      </c>
      <c r="H528" s="9">
        <v>2653.28</v>
      </c>
      <c r="I528" s="9">
        <v>2653.28</v>
      </c>
      <c r="J528" s="8" t="s">
        <v>66</v>
      </c>
      <c r="K528" s="10">
        <f t="shared" si="34"/>
        <v>2011.2800000000002</v>
      </c>
      <c r="L528" s="11">
        <f t="shared" si="35"/>
        <v>2011.2800000000002</v>
      </c>
      <c r="M528" s="19">
        <f t="shared" si="36"/>
        <v>75.803533739371645</v>
      </c>
    </row>
    <row r="529" spans="1:13" x14ac:dyDescent="0.3">
      <c r="A529" s="7" t="s">
        <v>236</v>
      </c>
      <c r="B529" s="8" t="s">
        <v>26</v>
      </c>
      <c r="C529" s="17">
        <v>153</v>
      </c>
      <c r="D529" s="8">
        <v>141815</v>
      </c>
      <c r="E529" s="8" t="s">
        <v>27</v>
      </c>
      <c r="F529" s="8">
        <v>1</v>
      </c>
      <c r="G529" s="23">
        <f t="shared" si="33"/>
        <v>153</v>
      </c>
      <c r="H529" s="9">
        <v>504.16</v>
      </c>
      <c r="I529" s="9">
        <v>504.16</v>
      </c>
      <c r="J529" s="8" t="s">
        <v>19</v>
      </c>
      <c r="K529" s="10">
        <f t="shared" si="34"/>
        <v>351.16</v>
      </c>
      <c r="L529" s="11">
        <f t="shared" si="35"/>
        <v>351.16</v>
      </c>
      <c r="M529" s="19">
        <f t="shared" si="36"/>
        <v>69.652491272611869</v>
      </c>
    </row>
    <row r="530" spans="1:13" x14ac:dyDescent="0.3">
      <c r="A530" s="7" t="s">
        <v>98</v>
      </c>
      <c r="B530" s="8" t="s">
        <v>23</v>
      </c>
      <c r="C530" s="17">
        <v>69</v>
      </c>
      <c r="D530" s="8">
        <v>141815</v>
      </c>
      <c r="E530" s="8" t="s">
        <v>27</v>
      </c>
      <c r="F530" s="8">
        <v>1</v>
      </c>
      <c r="G530" s="23">
        <f t="shared" si="33"/>
        <v>69</v>
      </c>
      <c r="H530" s="9">
        <v>152.35</v>
      </c>
      <c r="I530" s="9">
        <v>152.35</v>
      </c>
      <c r="J530" s="8" t="s">
        <v>64</v>
      </c>
      <c r="K530" s="10">
        <f t="shared" si="34"/>
        <v>83.35</v>
      </c>
      <c r="L530" s="11">
        <f t="shared" si="35"/>
        <v>83.35</v>
      </c>
      <c r="M530" s="19">
        <f t="shared" si="36"/>
        <v>54.709550377420413</v>
      </c>
    </row>
    <row r="531" spans="1:13" x14ac:dyDescent="0.3">
      <c r="A531" s="7" t="s">
        <v>344</v>
      </c>
      <c r="B531" s="8" t="s">
        <v>32</v>
      </c>
      <c r="C531" s="17">
        <v>419</v>
      </c>
      <c r="D531" s="8">
        <v>141816</v>
      </c>
      <c r="E531" s="8" t="s">
        <v>18</v>
      </c>
      <c r="F531" s="8">
        <v>1</v>
      </c>
      <c r="G531" s="23">
        <f t="shared" si="33"/>
        <v>419</v>
      </c>
      <c r="H531" s="9">
        <v>925.15</v>
      </c>
      <c r="I531" s="9">
        <v>925.15</v>
      </c>
      <c r="J531" s="8" t="s">
        <v>19</v>
      </c>
      <c r="K531" s="10">
        <f t="shared" si="34"/>
        <v>506.15</v>
      </c>
      <c r="L531" s="11">
        <f t="shared" si="35"/>
        <v>506.15</v>
      </c>
      <c r="M531" s="19">
        <f t="shared" si="36"/>
        <v>54.710047019402253</v>
      </c>
    </row>
    <row r="532" spans="1:13" x14ac:dyDescent="0.3">
      <c r="A532" s="7" t="s">
        <v>75</v>
      </c>
      <c r="B532" s="8">
        <v>0</v>
      </c>
      <c r="C532" s="17">
        <v>50</v>
      </c>
      <c r="D532" s="8">
        <v>141816</v>
      </c>
      <c r="E532" s="8" t="s">
        <v>18</v>
      </c>
      <c r="F532" s="8">
        <v>1</v>
      </c>
      <c r="G532" s="23">
        <f t="shared" si="33"/>
        <v>50</v>
      </c>
      <c r="H532" s="9">
        <v>125</v>
      </c>
      <c r="I532" s="9">
        <v>125</v>
      </c>
      <c r="J532" s="8" t="s">
        <v>19</v>
      </c>
      <c r="K532" s="10">
        <f t="shared" si="34"/>
        <v>75</v>
      </c>
      <c r="L532" s="11">
        <f t="shared" si="35"/>
        <v>75</v>
      </c>
      <c r="M532" s="19">
        <f t="shared" si="36"/>
        <v>60</v>
      </c>
    </row>
    <row r="533" spans="1:13" x14ac:dyDescent="0.3">
      <c r="A533" s="7" t="s">
        <v>181</v>
      </c>
      <c r="B533" s="8" t="s">
        <v>50</v>
      </c>
      <c r="C533" s="17">
        <v>125</v>
      </c>
      <c r="D533" s="8">
        <v>141817</v>
      </c>
      <c r="E533" s="8" t="s">
        <v>14</v>
      </c>
      <c r="F533" s="8">
        <v>1</v>
      </c>
      <c r="G533" s="23">
        <f t="shared" si="33"/>
        <v>125</v>
      </c>
      <c r="H533" s="9">
        <v>531.25</v>
      </c>
      <c r="I533" s="9">
        <v>531.25</v>
      </c>
      <c r="J533" s="8" t="s">
        <v>15</v>
      </c>
      <c r="K533" s="10">
        <f t="shared" si="34"/>
        <v>406.25</v>
      </c>
      <c r="L533" s="11">
        <f t="shared" si="35"/>
        <v>406.25</v>
      </c>
      <c r="M533" s="19">
        <f t="shared" si="36"/>
        <v>76.470588235294116</v>
      </c>
    </row>
    <row r="534" spans="1:13" x14ac:dyDescent="0.3">
      <c r="A534" s="7" t="s">
        <v>345</v>
      </c>
      <c r="B534" s="8" t="s">
        <v>50</v>
      </c>
      <c r="C534" s="17">
        <v>86</v>
      </c>
      <c r="D534" s="8">
        <v>141818</v>
      </c>
      <c r="E534" s="8" t="s">
        <v>18</v>
      </c>
      <c r="F534" s="8">
        <v>1</v>
      </c>
      <c r="G534" s="23">
        <f t="shared" si="33"/>
        <v>86</v>
      </c>
      <c r="H534" s="9">
        <v>283.36</v>
      </c>
      <c r="I534" s="9">
        <v>283.36</v>
      </c>
      <c r="J534" s="8" t="s">
        <v>19</v>
      </c>
      <c r="K534" s="10">
        <f t="shared" si="34"/>
        <v>197.36</v>
      </c>
      <c r="L534" s="11">
        <f t="shared" si="35"/>
        <v>197.36</v>
      </c>
      <c r="M534" s="19">
        <f t="shared" si="36"/>
        <v>69.649915302089212</v>
      </c>
    </row>
    <row r="535" spans="1:13" x14ac:dyDescent="0.3">
      <c r="A535" s="7" t="s">
        <v>289</v>
      </c>
      <c r="B535" s="8" t="s">
        <v>21</v>
      </c>
      <c r="C535" s="17">
        <v>388</v>
      </c>
      <c r="D535" s="8">
        <v>141819</v>
      </c>
      <c r="E535" s="8" t="s">
        <v>27</v>
      </c>
      <c r="F535" s="8">
        <v>1</v>
      </c>
      <c r="G535" s="23">
        <f t="shared" si="33"/>
        <v>388</v>
      </c>
      <c r="H535" s="9">
        <v>1155.8900000000001</v>
      </c>
      <c r="I535" s="9">
        <v>1155.8900000000001</v>
      </c>
      <c r="J535" s="8" t="s">
        <v>66</v>
      </c>
      <c r="K535" s="10">
        <f t="shared" si="34"/>
        <v>767.8900000000001</v>
      </c>
      <c r="L535" s="11">
        <f t="shared" si="35"/>
        <v>767.8900000000001</v>
      </c>
      <c r="M535" s="19">
        <f t="shared" si="36"/>
        <v>66.432792047686206</v>
      </c>
    </row>
    <row r="536" spans="1:13" x14ac:dyDescent="0.3">
      <c r="A536" s="7" t="s">
        <v>346</v>
      </c>
      <c r="B536" s="8" t="s">
        <v>41</v>
      </c>
      <c r="C536" s="17">
        <v>620</v>
      </c>
      <c r="D536" s="8">
        <v>141819</v>
      </c>
      <c r="E536" s="8" t="s">
        <v>27</v>
      </c>
      <c r="F536" s="8">
        <v>1</v>
      </c>
      <c r="G536" s="23">
        <f t="shared" si="33"/>
        <v>620</v>
      </c>
      <c r="H536" s="9">
        <v>2057.12</v>
      </c>
      <c r="I536" s="9">
        <v>2057.12</v>
      </c>
      <c r="J536" s="8" t="s">
        <v>66</v>
      </c>
      <c r="K536" s="10">
        <f t="shared" si="34"/>
        <v>1437.12</v>
      </c>
      <c r="L536" s="11">
        <f t="shared" si="35"/>
        <v>1437.12</v>
      </c>
      <c r="M536" s="19">
        <f t="shared" si="36"/>
        <v>69.860776230847009</v>
      </c>
    </row>
    <row r="537" spans="1:13" x14ac:dyDescent="0.3">
      <c r="A537" s="7" t="s">
        <v>204</v>
      </c>
      <c r="B537" s="8" t="s">
        <v>41</v>
      </c>
      <c r="C537" s="17">
        <v>259</v>
      </c>
      <c r="D537" s="8">
        <v>141820</v>
      </c>
      <c r="E537" s="8" t="s">
        <v>27</v>
      </c>
      <c r="F537" s="8">
        <v>1</v>
      </c>
      <c r="G537" s="23">
        <f t="shared" si="33"/>
        <v>259</v>
      </c>
      <c r="H537" s="9">
        <v>864.8</v>
      </c>
      <c r="I537" s="9">
        <v>864.8</v>
      </c>
      <c r="J537" s="8" t="s">
        <v>19</v>
      </c>
      <c r="K537" s="10">
        <f t="shared" si="34"/>
        <v>605.79999999999995</v>
      </c>
      <c r="L537" s="11">
        <f t="shared" si="35"/>
        <v>605.79999999999995</v>
      </c>
      <c r="M537" s="19">
        <f t="shared" si="36"/>
        <v>70.05087881591119</v>
      </c>
    </row>
    <row r="538" spans="1:13" x14ac:dyDescent="0.3">
      <c r="A538" s="7" t="s">
        <v>121</v>
      </c>
      <c r="B538" s="8" t="s">
        <v>41</v>
      </c>
      <c r="C538" s="17">
        <v>208</v>
      </c>
      <c r="D538" s="8">
        <v>141820</v>
      </c>
      <c r="E538" s="8" t="s">
        <v>27</v>
      </c>
      <c r="F538" s="8">
        <v>1</v>
      </c>
      <c r="G538" s="23">
        <f t="shared" si="33"/>
        <v>208</v>
      </c>
      <c r="H538" s="9">
        <v>688.16</v>
      </c>
      <c r="I538" s="9">
        <v>688.16</v>
      </c>
      <c r="J538" s="8" t="s">
        <v>19</v>
      </c>
      <c r="K538" s="10">
        <f t="shared" si="34"/>
        <v>480.15999999999997</v>
      </c>
      <c r="L538" s="11">
        <f t="shared" si="35"/>
        <v>480.15999999999997</v>
      </c>
      <c r="M538" s="19">
        <f t="shared" si="36"/>
        <v>69.774471053243431</v>
      </c>
    </row>
    <row r="539" spans="1:13" x14ac:dyDescent="0.3">
      <c r="A539" s="7" t="s">
        <v>82</v>
      </c>
      <c r="B539" s="8" t="s">
        <v>50</v>
      </c>
      <c r="C539" s="17">
        <v>166</v>
      </c>
      <c r="D539" s="8">
        <v>141820</v>
      </c>
      <c r="E539" s="8" t="s">
        <v>27</v>
      </c>
      <c r="F539" s="8">
        <v>1</v>
      </c>
      <c r="G539" s="23">
        <f t="shared" si="33"/>
        <v>166</v>
      </c>
      <c r="H539" s="9">
        <v>570.4</v>
      </c>
      <c r="I539" s="9">
        <v>570.4</v>
      </c>
      <c r="J539" s="8" t="s">
        <v>19</v>
      </c>
      <c r="K539" s="10">
        <f t="shared" si="34"/>
        <v>404.4</v>
      </c>
      <c r="L539" s="11">
        <f t="shared" si="35"/>
        <v>404.4</v>
      </c>
      <c r="M539" s="19">
        <f t="shared" si="36"/>
        <v>70.897615708274898</v>
      </c>
    </row>
    <row r="540" spans="1:13" x14ac:dyDescent="0.3">
      <c r="A540" s="7" t="s">
        <v>347</v>
      </c>
      <c r="B540" s="8" t="s">
        <v>54</v>
      </c>
      <c r="C540" s="17">
        <v>187</v>
      </c>
      <c r="D540" s="8">
        <v>141820</v>
      </c>
      <c r="E540" s="8" t="s">
        <v>27</v>
      </c>
      <c r="F540" s="8">
        <v>1</v>
      </c>
      <c r="G540" s="23">
        <f t="shared" si="33"/>
        <v>187</v>
      </c>
      <c r="H540" s="9">
        <v>621.91999999999996</v>
      </c>
      <c r="I540" s="9">
        <v>621.91999999999996</v>
      </c>
      <c r="J540" s="8" t="s">
        <v>19</v>
      </c>
      <c r="K540" s="10">
        <f t="shared" si="34"/>
        <v>434.91999999999996</v>
      </c>
      <c r="L540" s="11">
        <f t="shared" si="35"/>
        <v>434.91999999999996</v>
      </c>
      <c r="M540" s="19">
        <f t="shared" si="36"/>
        <v>69.931824028813992</v>
      </c>
    </row>
    <row r="541" spans="1:13" x14ac:dyDescent="0.3">
      <c r="A541" s="7" t="s">
        <v>108</v>
      </c>
      <c r="B541" s="8" t="s">
        <v>21</v>
      </c>
      <c r="C541" s="17">
        <v>245</v>
      </c>
      <c r="D541" s="8">
        <v>141820</v>
      </c>
      <c r="E541" s="8" t="s">
        <v>27</v>
      </c>
      <c r="F541" s="8">
        <v>1</v>
      </c>
      <c r="G541" s="23">
        <f t="shared" si="33"/>
        <v>245</v>
      </c>
      <c r="H541" s="9">
        <v>886.88</v>
      </c>
      <c r="I541" s="9">
        <v>886.88</v>
      </c>
      <c r="J541" s="8" t="s">
        <v>19</v>
      </c>
      <c r="K541" s="10">
        <f t="shared" si="34"/>
        <v>641.88</v>
      </c>
      <c r="L541" s="11">
        <f t="shared" si="35"/>
        <v>641.88</v>
      </c>
      <c r="M541" s="19">
        <f t="shared" si="36"/>
        <v>72.375067652895538</v>
      </c>
    </row>
    <row r="542" spans="1:13" x14ac:dyDescent="0.3">
      <c r="A542" s="7" t="s">
        <v>348</v>
      </c>
      <c r="B542" s="8" t="s">
        <v>17</v>
      </c>
      <c r="C542" s="17">
        <v>63</v>
      </c>
      <c r="D542" s="8">
        <v>141820</v>
      </c>
      <c r="E542" s="8" t="s">
        <v>27</v>
      </c>
      <c r="F542" s="8">
        <v>1</v>
      </c>
      <c r="G542" s="23">
        <f t="shared" si="33"/>
        <v>63</v>
      </c>
      <c r="H542" s="9">
        <v>209.76</v>
      </c>
      <c r="I542" s="9">
        <v>209.76</v>
      </c>
      <c r="J542" s="8" t="s">
        <v>19</v>
      </c>
      <c r="K542" s="10">
        <f t="shared" si="34"/>
        <v>146.76</v>
      </c>
      <c r="L542" s="11">
        <f t="shared" si="35"/>
        <v>146.76</v>
      </c>
      <c r="M542" s="19">
        <f t="shared" si="36"/>
        <v>69.96567505720823</v>
      </c>
    </row>
    <row r="543" spans="1:13" x14ac:dyDescent="0.3">
      <c r="A543" s="7" t="s">
        <v>288</v>
      </c>
      <c r="B543" s="8" t="s">
        <v>44</v>
      </c>
      <c r="C543" s="17">
        <v>46.5</v>
      </c>
      <c r="D543" s="8">
        <v>141820</v>
      </c>
      <c r="E543" s="8" t="s">
        <v>27</v>
      </c>
      <c r="F543" s="8">
        <v>4</v>
      </c>
      <c r="G543" s="23">
        <f t="shared" si="33"/>
        <v>186</v>
      </c>
      <c r="H543" s="9">
        <v>150.88</v>
      </c>
      <c r="I543" s="9">
        <v>603.52</v>
      </c>
      <c r="J543" s="8" t="s">
        <v>19</v>
      </c>
      <c r="K543" s="10">
        <f t="shared" si="34"/>
        <v>104.38</v>
      </c>
      <c r="L543" s="11">
        <f t="shared" si="35"/>
        <v>417.52</v>
      </c>
      <c r="M543" s="19">
        <f t="shared" si="36"/>
        <v>69.180805938494174</v>
      </c>
    </row>
    <row r="544" spans="1:13" x14ac:dyDescent="0.3">
      <c r="A544" s="7" t="s">
        <v>82</v>
      </c>
      <c r="B544" s="8" t="s">
        <v>50</v>
      </c>
      <c r="C544" s="17">
        <v>166</v>
      </c>
      <c r="D544" s="8">
        <v>141821</v>
      </c>
      <c r="E544" s="8" t="s">
        <v>27</v>
      </c>
      <c r="F544" s="8">
        <v>1</v>
      </c>
      <c r="G544" s="23">
        <f t="shared" si="33"/>
        <v>166</v>
      </c>
      <c r="H544" s="9">
        <v>570.4</v>
      </c>
      <c r="I544" s="9">
        <v>570.4</v>
      </c>
      <c r="J544" s="8" t="s">
        <v>33</v>
      </c>
      <c r="K544" s="10">
        <f t="shared" si="34"/>
        <v>404.4</v>
      </c>
      <c r="L544" s="11">
        <f t="shared" si="35"/>
        <v>404.4</v>
      </c>
      <c r="M544" s="19">
        <f t="shared" si="36"/>
        <v>70.897615708274898</v>
      </c>
    </row>
    <row r="545" spans="1:13" x14ac:dyDescent="0.3">
      <c r="A545" s="7" t="s">
        <v>349</v>
      </c>
      <c r="B545" s="8" t="s">
        <v>350</v>
      </c>
      <c r="C545" s="17">
        <v>129</v>
      </c>
      <c r="D545" s="8">
        <v>141822</v>
      </c>
      <c r="E545" s="8" t="s">
        <v>18</v>
      </c>
      <c r="F545" s="8">
        <v>1</v>
      </c>
      <c r="G545" s="23">
        <f t="shared" si="33"/>
        <v>129</v>
      </c>
      <c r="H545" s="9">
        <v>514.46</v>
      </c>
      <c r="I545" s="9">
        <v>514.46</v>
      </c>
      <c r="J545" s="8" t="s">
        <v>19</v>
      </c>
      <c r="K545" s="10">
        <f t="shared" si="34"/>
        <v>385.46000000000004</v>
      </c>
      <c r="L545" s="11">
        <f t="shared" si="35"/>
        <v>385.46000000000004</v>
      </c>
      <c r="M545" s="19">
        <f t="shared" si="36"/>
        <v>74.925164249893101</v>
      </c>
    </row>
    <row r="546" spans="1:13" x14ac:dyDescent="0.3">
      <c r="A546" s="7" t="s">
        <v>351</v>
      </c>
      <c r="B546" s="8" t="s">
        <v>50</v>
      </c>
      <c r="C546" s="17">
        <v>180</v>
      </c>
      <c r="D546" s="8">
        <v>141823</v>
      </c>
      <c r="E546" s="8" t="s">
        <v>18</v>
      </c>
      <c r="F546" s="8">
        <v>1</v>
      </c>
      <c r="G546" s="23">
        <f t="shared" si="33"/>
        <v>180</v>
      </c>
      <c r="H546" s="9">
        <v>599.84</v>
      </c>
      <c r="I546" s="9">
        <v>599.84</v>
      </c>
      <c r="J546" s="8" t="s">
        <v>19</v>
      </c>
      <c r="K546" s="10">
        <f t="shared" si="34"/>
        <v>419.84000000000003</v>
      </c>
      <c r="L546" s="11">
        <f t="shared" si="35"/>
        <v>419.84000000000003</v>
      </c>
      <c r="M546" s="19">
        <f t="shared" si="36"/>
        <v>69.991997866097634</v>
      </c>
    </row>
    <row r="547" spans="1:13" x14ac:dyDescent="0.3">
      <c r="A547" s="7" t="s">
        <v>120</v>
      </c>
      <c r="B547" s="8" t="s">
        <v>60</v>
      </c>
      <c r="C547" s="17">
        <v>70</v>
      </c>
      <c r="D547" s="8">
        <v>141824</v>
      </c>
      <c r="E547" s="8" t="s">
        <v>18</v>
      </c>
      <c r="F547" s="8">
        <v>3</v>
      </c>
      <c r="G547" s="23">
        <f t="shared" si="33"/>
        <v>210</v>
      </c>
      <c r="H547" s="9">
        <v>231.84</v>
      </c>
      <c r="I547" s="9">
        <v>695.52</v>
      </c>
      <c r="J547" s="8" t="s">
        <v>64</v>
      </c>
      <c r="K547" s="10">
        <f t="shared" si="34"/>
        <v>161.84</v>
      </c>
      <c r="L547" s="11">
        <f t="shared" si="35"/>
        <v>485.52</v>
      </c>
      <c r="M547" s="19">
        <f t="shared" si="36"/>
        <v>69.806763285024147</v>
      </c>
    </row>
    <row r="548" spans="1:13" x14ac:dyDescent="0.3">
      <c r="A548" s="7" t="s">
        <v>177</v>
      </c>
      <c r="B548" s="8" t="s">
        <v>90</v>
      </c>
      <c r="C548" s="17">
        <v>657</v>
      </c>
      <c r="D548" s="8">
        <v>141825</v>
      </c>
      <c r="E548" s="8" t="s">
        <v>18</v>
      </c>
      <c r="F548" s="8">
        <v>1</v>
      </c>
      <c r="G548" s="23">
        <f t="shared" si="33"/>
        <v>657</v>
      </c>
      <c r="H548" s="9">
        <v>2226.4</v>
      </c>
      <c r="I548" s="9">
        <v>2226.4</v>
      </c>
      <c r="J548" s="8" t="s">
        <v>19</v>
      </c>
      <c r="K548" s="10">
        <f t="shared" si="34"/>
        <v>1569.4</v>
      </c>
      <c r="L548" s="11">
        <f t="shared" si="35"/>
        <v>1569.4</v>
      </c>
      <c r="M548" s="19">
        <f t="shared" si="36"/>
        <v>70.490477901545106</v>
      </c>
    </row>
    <row r="549" spans="1:13" x14ac:dyDescent="0.3">
      <c r="A549" s="7" t="s">
        <v>69</v>
      </c>
      <c r="B549" s="8" t="s">
        <v>44</v>
      </c>
      <c r="C549" s="17">
        <v>0</v>
      </c>
      <c r="D549" s="8">
        <v>141826</v>
      </c>
      <c r="E549" s="8" t="s">
        <v>14</v>
      </c>
      <c r="F549" s="8">
        <v>2</v>
      </c>
      <c r="G549" s="23">
        <f t="shared" si="33"/>
        <v>0</v>
      </c>
      <c r="H549" s="9">
        <v>191.25</v>
      </c>
      <c r="I549" s="9">
        <v>382.5</v>
      </c>
      <c r="J549" s="8" t="s">
        <v>15</v>
      </c>
      <c r="K549" s="10">
        <f t="shared" si="34"/>
        <v>191.25</v>
      </c>
      <c r="L549" s="11">
        <f t="shared" si="35"/>
        <v>382.5</v>
      </c>
      <c r="M549" s="19">
        <f t="shared" si="36"/>
        <v>100</v>
      </c>
    </row>
    <row r="550" spans="1:13" x14ac:dyDescent="0.3">
      <c r="A550" s="7" t="s">
        <v>59</v>
      </c>
      <c r="B550" s="8" t="s">
        <v>60</v>
      </c>
      <c r="C550" s="17">
        <v>50</v>
      </c>
      <c r="D550" s="8">
        <v>141827</v>
      </c>
      <c r="E550" s="8" t="s">
        <v>18</v>
      </c>
      <c r="F550" s="8">
        <v>1</v>
      </c>
      <c r="G550" s="23">
        <f t="shared" si="33"/>
        <v>50</v>
      </c>
      <c r="H550" s="9">
        <v>165.6</v>
      </c>
      <c r="I550" s="9">
        <v>165.6</v>
      </c>
      <c r="J550" s="8" t="s">
        <v>19</v>
      </c>
      <c r="K550" s="10">
        <f t="shared" si="34"/>
        <v>115.6</v>
      </c>
      <c r="L550" s="11">
        <f t="shared" si="35"/>
        <v>115.6</v>
      </c>
      <c r="M550" s="19">
        <f t="shared" si="36"/>
        <v>69.806763285024147</v>
      </c>
    </row>
    <row r="551" spans="1:13" x14ac:dyDescent="0.3">
      <c r="A551" s="7" t="s">
        <v>59</v>
      </c>
      <c r="B551" s="8" t="s">
        <v>60</v>
      </c>
      <c r="C551" s="17">
        <v>50</v>
      </c>
      <c r="D551" s="8">
        <v>141827</v>
      </c>
      <c r="E551" s="8" t="s">
        <v>18</v>
      </c>
      <c r="F551" s="8">
        <v>1</v>
      </c>
      <c r="G551" s="23">
        <f t="shared" si="33"/>
        <v>50</v>
      </c>
      <c r="H551" s="9">
        <v>165.6</v>
      </c>
      <c r="I551" s="9">
        <v>165.6</v>
      </c>
      <c r="J551" s="8" t="s">
        <v>19</v>
      </c>
      <c r="K551" s="10">
        <f t="shared" si="34"/>
        <v>115.6</v>
      </c>
      <c r="L551" s="11">
        <f t="shared" si="35"/>
        <v>115.6</v>
      </c>
      <c r="M551" s="19">
        <f t="shared" si="36"/>
        <v>69.806763285024147</v>
      </c>
    </row>
    <row r="552" spans="1:13" x14ac:dyDescent="0.3">
      <c r="A552" s="7" t="s">
        <v>135</v>
      </c>
      <c r="B552" s="8" t="s">
        <v>74</v>
      </c>
      <c r="C552" s="17">
        <v>323</v>
      </c>
      <c r="D552" s="8">
        <v>141828</v>
      </c>
      <c r="E552" s="8" t="s">
        <v>14</v>
      </c>
      <c r="F552" s="8">
        <v>1</v>
      </c>
      <c r="G552" s="23">
        <f t="shared" si="33"/>
        <v>323</v>
      </c>
      <c r="H552" s="9">
        <v>1236.75</v>
      </c>
      <c r="I552" s="9">
        <v>1236.75</v>
      </c>
      <c r="J552" s="8" t="s">
        <v>15</v>
      </c>
      <c r="K552" s="10">
        <f t="shared" si="34"/>
        <v>913.75</v>
      </c>
      <c r="L552" s="11">
        <f t="shared" si="35"/>
        <v>913.75</v>
      </c>
      <c r="M552" s="19">
        <f t="shared" si="36"/>
        <v>73.883161512027499</v>
      </c>
    </row>
    <row r="553" spans="1:13" x14ac:dyDescent="0.3">
      <c r="A553" s="7" t="s">
        <v>117</v>
      </c>
      <c r="B553" s="8" t="s">
        <v>90</v>
      </c>
      <c r="C553" s="17">
        <v>434</v>
      </c>
      <c r="D553" s="8">
        <v>141829</v>
      </c>
      <c r="E553" s="8" t="s">
        <v>18</v>
      </c>
      <c r="F553" s="8">
        <v>1</v>
      </c>
      <c r="G553" s="23">
        <f t="shared" si="33"/>
        <v>434</v>
      </c>
      <c r="H553" s="9">
        <v>1457.28</v>
      </c>
      <c r="I553" s="9">
        <v>1457.28</v>
      </c>
      <c r="J553" s="8" t="s">
        <v>66</v>
      </c>
      <c r="K553" s="10">
        <f t="shared" si="34"/>
        <v>1023.28</v>
      </c>
      <c r="L553" s="11">
        <f t="shared" si="35"/>
        <v>1023.28</v>
      </c>
      <c r="M553" s="19">
        <f t="shared" si="36"/>
        <v>70.218489240228365</v>
      </c>
    </row>
    <row r="554" spans="1:13" x14ac:dyDescent="0.3">
      <c r="A554" s="7" t="s">
        <v>297</v>
      </c>
      <c r="B554" s="8" t="s">
        <v>50</v>
      </c>
      <c r="C554" s="17">
        <v>38</v>
      </c>
      <c r="D554" s="8">
        <v>141829</v>
      </c>
      <c r="E554" s="8" t="s">
        <v>18</v>
      </c>
      <c r="F554" s="8">
        <v>1</v>
      </c>
      <c r="G554" s="23">
        <f t="shared" si="33"/>
        <v>38</v>
      </c>
      <c r="H554" s="9">
        <v>165.6</v>
      </c>
      <c r="I554" s="9">
        <v>165.6</v>
      </c>
      <c r="J554" s="8" t="s">
        <v>66</v>
      </c>
      <c r="K554" s="10">
        <f t="shared" si="34"/>
        <v>127.6</v>
      </c>
      <c r="L554" s="11">
        <f t="shared" si="35"/>
        <v>127.6</v>
      </c>
      <c r="M554" s="19">
        <f t="shared" si="36"/>
        <v>77.05314009661835</v>
      </c>
    </row>
    <row r="555" spans="1:13" x14ac:dyDescent="0.3">
      <c r="A555" s="7" t="s">
        <v>252</v>
      </c>
      <c r="B555" s="8" t="s">
        <v>60</v>
      </c>
      <c r="C555" s="17">
        <v>54</v>
      </c>
      <c r="D555" s="8">
        <v>141829</v>
      </c>
      <c r="E555" s="8" t="s">
        <v>18</v>
      </c>
      <c r="F555" s="8">
        <v>2</v>
      </c>
      <c r="G555" s="23">
        <f t="shared" si="33"/>
        <v>108</v>
      </c>
      <c r="H555" s="9">
        <v>180.32</v>
      </c>
      <c r="I555" s="9">
        <v>360.64</v>
      </c>
      <c r="J555" s="8" t="s">
        <v>66</v>
      </c>
      <c r="K555" s="10">
        <f t="shared" si="34"/>
        <v>126.32</v>
      </c>
      <c r="L555" s="11">
        <f t="shared" si="35"/>
        <v>252.64</v>
      </c>
      <c r="M555" s="19">
        <f t="shared" si="36"/>
        <v>70.053238686779068</v>
      </c>
    </row>
    <row r="556" spans="1:13" x14ac:dyDescent="0.3">
      <c r="A556" s="7" t="s">
        <v>151</v>
      </c>
      <c r="B556" s="8" t="s">
        <v>17</v>
      </c>
      <c r="C556" s="17">
        <v>49</v>
      </c>
      <c r="D556" s="8">
        <v>141829</v>
      </c>
      <c r="E556" s="8" t="s">
        <v>18</v>
      </c>
      <c r="F556" s="8">
        <v>1</v>
      </c>
      <c r="G556" s="23">
        <f t="shared" si="33"/>
        <v>49</v>
      </c>
      <c r="H556" s="9">
        <v>165.6</v>
      </c>
      <c r="I556" s="9">
        <v>165.6</v>
      </c>
      <c r="J556" s="8" t="s">
        <v>66</v>
      </c>
      <c r="K556" s="10">
        <f t="shared" si="34"/>
        <v>116.6</v>
      </c>
      <c r="L556" s="11">
        <f t="shared" si="35"/>
        <v>116.6</v>
      </c>
      <c r="M556" s="19">
        <f t="shared" si="36"/>
        <v>70.410628019323667</v>
      </c>
    </row>
    <row r="557" spans="1:13" x14ac:dyDescent="0.3">
      <c r="A557" s="7" t="s">
        <v>352</v>
      </c>
      <c r="B557" s="8" t="s">
        <v>44</v>
      </c>
      <c r="C557" s="17">
        <v>42.5</v>
      </c>
      <c r="D557" s="8">
        <v>141830</v>
      </c>
      <c r="E557" s="8" t="s">
        <v>18</v>
      </c>
      <c r="F557" s="8">
        <v>4</v>
      </c>
      <c r="G557" s="23">
        <f t="shared" si="33"/>
        <v>170</v>
      </c>
      <c r="H557" s="9">
        <v>154.56</v>
      </c>
      <c r="I557" s="9">
        <v>618.24</v>
      </c>
      <c r="J557" s="8" t="s">
        <v>19</v>
      </c>
      <c r="K557" s="10">
        <f t="shared" si="34"/>
        <v>112.06</v>
      </c>
      <c r="L557" s="11">
        <f t="shared" si="35"/>
        <v>448.24</v>
      </c>
      <c r="M557" s="19">
        <f t="shared" si="36"/>
        <v>72.502587991718428</v>
      </c>
    </row>
    <row r="558" spans="1:13" x14ac:dyDescent="0.3">
      <c r="A558" s="7" t="s">
        <v>353</v>
      </c>
      <c r="B558" s="8" t="s">
        <v>21</v>
      </c>
      <c r="C558" s="17">
        <v>395</v>
      </c>
      <c r="D558" s="8">
        <v>141831</v>
      </c>
      <c r="E558" s="8" t="s">
        <v>18</v>
      </c>
      <c r="F558" s="8">
        <v>1</v>
      </c>
      <c r="G558" s="23">
        <f t="shared" si="33"/>
        <v>395</v>
      </c>
      <c r="H558" s="9">
        <v>1306.4000000000001</v>
      </c>
      <c r="I558" s="9">
        <v>1306.4000000000001</v>
      </c>
      <c r="J558" s="8" t="s">
        <v>66</v>
      </c>
      <c r="K558" s="10">
        <f t="shared" si="34"/>
        <v>911.40000000000009</v>
      </c>
      <c r="L558" s="11">
        <f t="shared" si="35"/>
        <v>911.40000000000009</v>
      </c>
      <c r="M558" s="19">
        <f t="shared" si="36"/>
        <v>69.76423759951011</v>
      </c>
    </row>
    <row r="559" spans="1:13" x14ac:dyDescent="0.3">
      <c r="A559" s="7" t="s">
        <v>63</v>
      </c>
      <c r="B559" s="8" t="s">
        <v>44</v>
      </c>
      <c r="C559" s="17">
        <v>27.2</v>
      </c>
      <c r="D559" s="8">
        <v>141831</v>
      </c>
      <c r="E559" s="8" t="s">
        <v>18</v>
      </c>
      <c r="F559" s="8">
        <v>4</v>
      </c>
      <c r="G559" s="23">
        <f t="shared" si="33"/>
        <v>108.80000000000001</v>
      </c>
      <c r="H559" s="9">
        <v>99.36</v>
      </c>
      <c r="I559" s="9">
        <v>397.44</v>
      </c>
      <c r="J559" s="8" t="s">
        <v>66</v>
      </c>
      <c r="K559" s="10">
        <f t="shared" si="34"/>
        <v>72.16</v>
      </c>
      <c r="L559" s="11">
        <f t="shared" si="35"/>
        <v>288.64</v>
      </c>
      <c r="M559" s="19">
        <f t="shared" si="36"/>
        <v>72.624798711755233</v>
      </c>
    </row>
    <row r="560" spans="1:13" x14ac:dyDescent="0.3">
      <c r="A560" s="7" t="s">
        <v>283</v>
      </c>
      <c r="B560" s="8" t="s">
        <v>60</v>
      </c>
      <c r="C560" s="17">
        <v>47</v>
      </c>
      <c r="D560" s="8">
        <v>141831</v>
      </c>
      <c r="E560" s="8" t="s">
        <v>18</v>
      </c>
      <c r="F560" s="8">
        <v>2</v>
      </c>
      <c r="G560" s="23">
        <f t="shared" si="33"/>
        <v>94</v>
      </c>
      <c r="H560" s="9">
        <v>158.24</v>
      </c>
      <c r="I560" s="9">
        <v>316.48</v>
      </c>
      <c r="J560" s="8" t="s">
        <v>66</v>
      </c>
      <c r="K560" s="10">
        <f t="shared" si="34"/>
        <v>111.24000000000001</v>
      </c>
      <c r="L560" s="11">
        <f t="shared" si="35"/>
        <v>222.48000000000002</v>
      </c>
      <c r="M560" s="19">
        <f t="shared" si="36"/>
        <v>70.298281092012132</v>
      </c>
    </row>
    <row r="561" spans="1:13" x14ac:dyDescent="0.3">
      <c r="A561" s="7" t="s">
        <v>317</v>
      </c>
      <c r="B561" s="8" t="s">
        <v>26</v>
      </c>
      <c r="C561" s="17">
        <v>75</v>
      </c>
      <c r="D561" s="8">
        <v>141831</v>
      </c>
      <c r="E561" s="8" t="s">
        <v>18</v>
      </c>
      <c r="F561" s="8">
        <v>2</v>
      </c>
      <c r="G561" s="23">
        <f t="shared" si="33"/>
        <v>150</v>
      </c>
      <c r="H561" s="9">
        <v>268.64</v>
      </c>
      <c r="I561" s="9">
        <v>537.28</v>
      </c>
      <c r="J561" s="8" t="s">
        <v>66</v>
      </c>
      <c r="K561" s="10">
        <f t="shared" si="34"/>
        <v>193.64</v>
      </c>
      <c r="L561" s="11">
        <f t="shared" si="35"/>
        <v>387.28</v>
      </c>
      <c r="M561" s="19">
        <f t="shared" si="36"/>
        <v>72.081596188207271</v>
      </c>
    </row>
    <row r="562" spans="1:13" x14ac:dyDescent="0.3">
      <c r="A562" s="7" t="s">
        <v>281</v>
      </c>
      <c r="B562" s="8" t="s">
        <v>54</v>
      </c>
      <c r="C562" s="17">
        <v>192</v>
      </c>
      <c r="D562" s="8">
        <v>141831</v>
      </c>
      <c r="E562" s="8" t="s">
        <v>18</v>
      </c>
      <c r="F562" s="8">
        <v>1</v>
      </c>
      <c r="G562" s="23">
        <f t="shared" si="33"/>
        <v>192</v>
      </c>
      <c r="H562" s="9">
        <v>636.64</v>
      </c>
      <c r="I562" s="9">
        <v>636.64</v>
      </c>
      <c r="J562" s="8" t="s">
        <v>66</v>
      </c>
      <c r="K562" s="10">
        <f t="shared" si="34"/>
        <v>444.64</v>
      </c>
      <c r="L562" s="11">
        <f t="shared" si="35"/>
        <v>444.64</v>
      </c>
      <c r="M562" s="19">
        <f t="shared" si="36"/>
        <v>69.841668760995219</v>
      </c>
    </row>
    <row r="563" spans="1:13" x14ac:dyDescent="0.3">
      <c r="A563" s="7" t="s">
        <v>300</v>
      </c>
      <c r="B563" s="8" t="s">
        <v>54</v>
      </c>
      <c r="C563" s="17">
        <v>40</v>
      </c>
      <c r="D563" s="8">
        <v>141831</v>
      </c>
      <c r="E563" s="8" t="s">
        <v>18</v>
      </c>
      <c r="F563" s="8">
        <v>1</v>
      </c>
      <c r="G563" s="23">
        <f t="shared" si="33"/>
        <v>40</v>
      </c>
      <c r="H563" s="9">
        <v>136.16</v>
      </c>
      <c r="I563" s="9">
        <v>136.16</v>
      </c>
      <c r="J563" s="8" t="s">
        <v>66</v>
      </c>
      <c r="K563" s="10">
        <f t="shared" si="34"/>
        <v>96.16</v>
      </c>
      <c r="L563" s="11">
        <f t="shared" si="35"/>
        <v>96.16</v>
      </c>
      <c r="M563" s="19">
        <f t="shared" si="36"/>
        <v>70.622796709753231</v>
      </c>
    </row>
    <row r="564" spans="1:13" x14ac:dyDescent="0.3">
      <c r="A564" s="7" t="s">
        <v>149</v>
      </c>
      <c r="B564" s="8" t="s">
        <v>50</v>
      </c>
      <c r="C564" s="17">
        <v>110</v>
      </c>
      <c r="D564" s="8">
        <v>141831</v>
      </c>
      <c r="E564" s="8" t="s">
        <v>18</v>
      </c>
      <c r="F564" s="8">
        <v>1</v>
      </c>
      <c r="G564" s="23">
        <f t="shared" si="33"/>
        <v>110</v>
      </c>
      <c r="H564" s="9">
        <v>364.32</v>
      </c>
      <c r="I564" s="9">
        <v>364.32</v>
      </c>
      <c r="J564" s="8" t="s">
        <v>66</v>
      </c>
      <c r="K564" s="10">
        <f t="shared" si="34"/>
        <v>254.32</v>
      </c>
      <c r="L564" s="11">
        <f t="shared" si="35"/>
        <v>254.32</v>
      </c>
      <c r="M564" s="19">
        <f t="shared" si="36"/>
        <v>69.806763285024147</v>
      </c>
    </row>
    <row r="565" spans="1:13" x14ac:dyDescent="0.3">
      <c r="A565" s="7" t="s">
        <v>75</v>
      </c>
      <c r="B565" s="8">
        <v>0</v>
      </c>
      <c r="C565" s="17">
        <v>50</v>
      </c>
      <c r="D565" s="8">
        <v>141831</v>
      </c>
      <c r="E565" s="8" t="s">
        <v>18</v>
      </c>
      <c r="F565" s="8">
        <v>1</v>
      </c>
      <c r="G565" s="23">
        <f t="shared" si="33"/>
        <v>50</v>
      </c>
      <c r="H565" s="9">
        <v>284</v>
      </c>
      <c r="I565" s="9">
        <v>284</v>
      </c>
      <c r="J565" s="8" t="s">
        <v>66</v>
      </c>
      <c r="K565" s="10">
        <f t="shared" si="34"/>
        <v>234</v>
      </c>
      <c r="L565" s="11">
        <f t="shared" si="35"/>
        <v>234</v>
      </c>
      <c r="M565" s="19">
        <f t="shared" si="36"/>
        <v>82.394366197183103</v>
      </c>
    </row>
    <row r="566" spans="1:13" x14ac:dyDescent="0.3">
      <c r="A566" s="7" t="s">
        <v>354</v>
      </c>
      <c r="B566" s="8" t="s">
        <v>56</v>
      </c>
      <c r="C566" s="17">
        <v>165</v>
      </c>
      <c r="D566" s="8">
        <v>141831</v>
      </c>
      <c r="E566" s="8" t="s">
        <v>18</v>
      </c>
      <c r="F566" s="8">
        <v>1</v>
      </c>
      <c r="G566" s="23">
        <f t="shared" si="33"/>
        <v>165</v>
      </c>
      <c r="H566" s="9">
        <v>495</v>
      </c>
      <c r="I566" s="9">
        <v>495</v>
      </c>
      <c r="J566" s="8" t="s">
        <v>66</v>
      </c>
      <c r="K566" s="10">
        <f t="shared" si="34"/>
        <v>330</v>
      </c>
      <c r="L566" s="11">
        <f t="shared" si="35"/>
        <v>330</v>
      </c>
      <c r="M566" s="19">
        <f t="shared" si="36"/>
        <v>66.666666666666657</v>
      </c>
    </row>
    <row r="567" spans="1:13" x14ac:dyDescent="0.3">
      <c r="A567" s="7" t="s">
        <v>59</v>
      </c>
      <c r="B567" s="8" t="s">
        <v>60</v>
      </c>
      <c r="C567" s="17">
        <v>50</v>
      </c>
      <c r="D567" s="8">
        <v>141832</v>
      </c>
      <c r="E567" s="8" t="s">
        <v>18</v>
      </c>
      <c r="F567" s="8">
        <v>3</v>
      </c>
      <c r="G567" s="23">
        <f t="shared" si="33"/>
        <v>149.99999999999997</v>
      </c>
      <c r="H567" s="9">
        <v>132.27000000000001</v>
      </c>
      <c r="I567" s="9">
        <v>396.81</v>
      </c>
      <c r="J567" s="8" t="s">
        <v>19</v>
      </c>
      <c r="K567" s="10">
        <f t="shared" si="34"/>
        <v>82.27000000000001</v>
      </c>
      <c r="L567" s="11">
        <f t="shared" si="35"/>
        <v>246.81000000000003</v>
      </c>
      <c r="M567" s="19">
        <f t="shared" si="36"/>
        <v>62.198533303092162</v>
      </c>
    </row>
    <row r="568" spans="1:13" x14ac:dyDescent="0.3">
      <c r="A568" s="7" t="s">
        <v>109</v>
      </c>
      <c r="B568" s="8" t="s">
        <v>50</v>
      </c>
      <c r="C568" s="17">
        <v>79</v>
      </c>
      <c r="D568" s="8">
        <v>141833</v>
      </c>
      <c r="E568" s="8" t="s">
        <v>18</v>
      </c>
      <c r="F568" s="8">
        <v>1</v>
      </c>
      <c r="G568" s="23">
        <f t="shared" si="33"/>
        <v>79</v>
      </c>
      <c r="H568" s="9">
        <v>182.9</v>
      </c>
      <c r="I568" s="9">
        <v>182.9</v>
      </c>
      <c r="J568" s="8" t="s">
        <v>19</v>
      </c>
      <c r="K568" s="10">
        <f t="shared" si="34"/>
        <v>103.9</v>
      </c>
      <c r="L568" s="11">
        <f t="shared" si="35"/>
        <v>103.9</v>
      </c>
      <c r="M568" s="19">
        <f t="shared" si="36"/>
        <v>56.806998359759433</v>
      </c>
    </row>
    <row r="569" spans="1:13" x14ac:dyDescent="0.3">
      <c r="A569" s="7" t="s">
        <v>355</v>
      </c>
      <c r="B569" s="8" t="s">
        <v>96</v>
      </c>
      <c r="C569" s="17">
        <v>89</v>
      </c>
      <c r="D569" s="8">
        <v>141834</v>
      </c>
      <c r="E569" s="8" t="s">
        <v>14</v>
      </c>
      <c r="F569" s="8">
        <v>1</v>
      </c>
      <c r="G569" s="23">
        <f t="shared" si="33"/>
        <v>89</v>
      </c>
      <c r="H569" s="9">
        <v>378.25</v>
      </c>
      <c r="I569" s="9">
        <v>378.25</v>
      </c>
      <c r="J569" s="8" t="s">
        <v>15</v>
      </c>
      <c r="K569" s="10">
        <f t="shared" si="34"/>
        <v>289.25</v>
      </c>
      <c r="L569" s="11">
        <f t="shared" si="35"/>
        <v>289.25</v>
      </c>
      <c r="M569" s="19">
        <f t="shared" si="36"/>
        <v>76.470588235294116</v>
      </c>
    </row>
    <row r="570" spans="1:13" x14ac:dyDescent="0.3">
      <c r="A570" s="7" t="s">
        <v>168</v>
      </c>
      <c r="B570" s="8" t="s">
        <v>41</v>
      </c>
      <c r="C570" s="17">
        <v>787</v>
      </c>
      <c r="D570" s="8">
        <v>141835</v>
      </c>
      <c r="E570" s="8" t="s">
        <v>27</v>
      </c>
      <c r="F570" s="8">
        <v>1</v>
      </c>
      <c r="G570" s="23">
        <f t="shared" si="33"/>
        <v>787</v>
      </c>
      <c r="H570" s="9">
        <v>2609.12</v>
      </c>
      <c r="I570" s="9">
        <v>2609.12</v>
      </c>
      <c r="J570" s="8" t="s">
        <v>66</v>
      </c>
      <c r="K570" s="10">
        <f t="shared" si="34"/>
        <v>1822.12</v>
      </c>
      <c r="L570" s="11">
        <f t="shared" si="35"/>
        <v>1822.12</v>
      </c>
      <c r="M570" s="19">
        <f t="shared" si="36"/>
        <v>69.836573250751215</v>
      </c>
    </row>
    <row r="571" spans="1:13" x14ac:dyDescent="0.3">
      <c r="A571" s="7" t="s">
        <v>75</v>
      </c>
      <c r="B571" s="8">
        <v>0</v>
      </c>
      <c r="C571" s="17">
        <v>50</v>
      </c>
      <c r="D571" s="8">
        <v>141835</v>
      </c>
      <c r="E571" s="8" t="s">
        <v>27</v>
      </c>
      <c r="F571" s="8">
        <v>1</v>
      </c>
      <c r="G571" s="23">
        <f t="shared" si="33"/>
        <v>50</v>
      </c>
      <c r="H571" s="9">
        <v>260.91000000000003</v>
      </c>
      <c r="I571" s="9">
        <v>260.91000000000003</v>
      </c>
      <c r="J571" s="8" t="s">
        <v>66</v>
      </c>
      <c r="K571" s="10">
        <f t="shared" si="34"/>
        <v>210.91000000000003</v>
      </c>
      <c r="L571" s="11">
        <f t="shared" si="35"/>
        <v>210.91000000000003</v>
      </c>
      <c r="M571" s="19">
        <f t="shared" si="36"/>
        <v>80.83630370625886</v>
      </c>
    </row>
    <row r="572" spans="1:13" x14ac:dyDescent="0.3">
      <c r="A572" s="7" t="s">
        <v>168</v>
      </c>
      <c r="B572" s="8" t="s">
        <v>41</v>
      </c>
      <c r="C572" s="17">
        <v>787</v>
      </c>
      <c r="D572" s="8">
        <v>141836</v>
      </c>
      <c r="E572" s="8" t="s">
        <v>27</v>
      </c>
      <c r="F572" s="8">
        <v>1</v>
      </c>
      <c r="G572" s="23">
        <f t="shared" si="33"/>
        <v>787</v>
      </c>
      <c r="H572" s="9">
        <v>2609.12</v>
      </c>
      <c r="I572" s="9">
        <v>2609.12</v>
      </c>
      <c r="J572" s="8" t="s">
        <v>66</v>
      </c>
      <c r="K572" s="10">
        <f t="shared" si="34"/>
        <v>1822.12</v>
      </c>
      <c r="L572" s="11">
        <f t="shared" si="35"/>
        <v>1822.12</v>
      </c>
      <c r="M572" s="19">
        <f t="shared" si="36"/>
        <v>69.836573250751215</v>
      </c>
    </row>
    <row r="573" spans="1:13" x14ac:dyDescent="0.3">
      <c r="A573" s="7" t="s">
        <v>141</v>
      </c>
      <c r="B573" s="8" t="s">
        <v>50</v>
      </c>
      <c r="C573" s="17">
        <v>159</v>
      </c>
      <c r="D573" s="8">
        <v>141836</v>
      </c>
      <c r="E573" s="8" t="s">
        <v>27</v>
      </c>
      <c r="F573" s="8">
        <v>1</v>
      </c>
      <c r="G573" s="23">
        <f t="shared" si="33"/>
        <v>159</v>
      </c>
      <c r="H573" s="9">
        <v>526.24</v>
      </c>
      <c r="I573" s="9">
        <v>526.24</v>
      </c>
      <c r="J573" s="8" t="s">
        <v>66</v>
      </c>
      <c r="K573" s="10">
        <f t="shared" si="34"/>
        <v>367.24</v>
      </c>
      <c r="L573" s="11">
        <f t="shared" si="35"/>
        <v>367.24</v>
      </c>
      <c r="M573" s="19">
        <f t="shared" si="36"/>
        <v>69.785649133475232</v>
      </c>
    </row>
    <row r="574" spans="1:13" x14ac:dyDescent="0.3">
      <c r="A574" s="7" t="s">
        <v>103</v>
      </c>
      <c r="B574" s="8" t="s">
        <v>26</v>
      </c>
      <c r="C574" s="17">
        <v>67</v>
      </c>
      <c r="D574" s="8">
        <v>141837</v>
      </c>
      <c r="E574" s="8" t="s">
        <v>125</v>
      </c>
      <c r="F574" s="8">
        <v>1</v>
      </c>
      <c r="G574" s="23">
        <f t="shared" si="33"/>
        <v>67</v>
      </c>
      <c r="H574" s="9">
        <v>274.5</v>
      </c>
      <c r="I574" s="9">
        <v>274.5</v>
      </c>
      <c r="J574" s="8" t="s">
        <v>126</v>
      </c>
      <c r="K574" s="10">
        <f t="shared" si="34"/>
        <v>207.5</v>
      </c>
      <c r="L574" s="11">
        <f t="shared" si="35"/>
        <v>207.5</v>
      </c>
      <c r="M574" s="19">
        <f t="shared" si="36"/>
        <v>75.591985428051004</v>
      </c>
    </row>
    <row r="575" spans="1:13" x14ac:dyDescent="0.3">
      <c r="A575" s="7" t="s">
        <v>165</v>
      </c>
      <c r="B575" s="8" t="s">
        <v>60</v>
      </c>
      <c r="C575" s="17">
        <v>53</v>
      </c>
      <c r="D575" s="8">
        <v>141838</v>
      </c>
      <c r="E575" s="8" t="s">
        <v>18</v>
      </c>
      <c r="F575" s="8">
        <v>4</v>
      </c>
      <c r="G575" s="23">
        <f t="shared" si="33"/>
        <v>212</v>
      </c>
      <c r="H575" s="9">
        <v>172.96</v>
      </c>
      <c r="I575" s="9">
        <v>691.84</v>
      </c>
      <c r="J575" s="8" t="s">
        <v>66</v>
      </c>
      <c r="K575" s="10">
        <f t="shared" si="34"/>
        <v>119.96000000000001</v>
      </c>
      <c r="L575" s="11">
        <f t="shared" si="35"/>
        <v>479.84000000000003</v>
      </c>
      <c r="M575" s="19">
        <f t="shared" si="36"/>
        <v>69.357076780758547</v>
      </c>
    </row>
    <row r="576" spans="1:13" x14ac:dyDescent="0.3">
      <c r="A576" s="7" t="s">
        <v>120</v>
      </c>
      <c r="B576" s="8" t="s">
        <v>60</v>
      </c>
      <c r="C576" s="17">
        <v>70</v>
      </c>
      <c r="D576" s="8">
        <v>141839</v>
      </c>
      <c r="E576" s="8" t="s">
        <v>14</v>
      </c>
      <c r="F576" s="8">
        <v>1</v>
      </c>
      <c r="G576" s="23">
        <f t="shared" si="33"/>
        <v>70</v>
      </c>
      <c r="H576" s="9">
        <v>267.75</v>
      </c>
      <c r="I576" s="9">
        <v>267.75</v>
      </c>
      <c r="J576" s="8" t="s">
        <v>15</v>
      </c>
      <c r="K576" s="10">
        <f t="shared" si="34"/>
        <v>197.75</v>
      </c>
      <c r="L576" s="11">
        <f t="shared" si="35"/>
        <v>197.75</v>
      </c>
      <c r="M576" s="19">
        <f t="shared" si="36"/>
        <v>73.856209150326805</v>
      </c>
    </row>
    <row r="577" spans="1:13" x14ac:dyDescent="0.3">
      <c r="A577" s="7" t="s">
        <v>120</v>
      </c>
      <c r="B577" s="8" t="s">
        <v>60</v>
      </c>
      <c r="C577" s="17">
        <v>70</v>
      </c>
      <c r="D577" s="8">
        <v>141840</v>
      </c>
      <c r="E577" s="8" t="s">
        <v>14</v>
      </c>
      <c r="F577" s="8">
        <v>7</v>
      </c>
      <c r="G577" s="23">
        <f t="shared" si="33"/>
        <v>490</v>
      </c>
      <c r="H577" s="9">
        <v>267.75</v>
      </c>
      <c r="I577" s="9">
        <v>1874.25</v>
      </c>
      <c r="J577" s="8" t="s">
        <v>15</v>
      </c>
      <c r="K577" s="10">
        <f t="shared" si="34"/>
        <v>197.75</v>
      </c>
      <c r="L577" s="11">
        <f t="shared" si="35"/>
        <v>1384.25</v>
      </c>
      <c r="M577" s="19">
        <f t="shared" si="36"/>
        <v>73.856209150326805</v>
      </c>
    </row>
    <row r="578" spans="1:13" x14ac:dyDescent="0.3">
      <c r="A578" s="7" t="s">
        <v>45</v>
      </c>
      <c r="B578" s="8" t="s">
        <v>13</v>
      </c>
      <c r="C578" s="17">
        <v>144</v>
      </c>
      <c r="D578" s="8">
        <v>141841</v>
      </c>
      <c r="E578" s="8" t="s">
        <v>14</v>
      </c>
      <c r="F578" s="8">
        <v>1</v>
      </c>
      <c r="G578" s="23">
        <f t="shared" ref="G578:G641" si="37">I578-L578</f>
        <v>144</v>
      </c>
      <c r="H578" s="9">
        <v>641.75</v>
      </c>
      <c r="I578" s="9">
        <v>641.75</v>
      </c>
      <c r="J578" s="8" t="s">
        <v>15</v>
      </c>
      <c r="K578" s="10">
        <f t="shared" ref="K578:K641" si="38">H578-C578</f>
        <v>497.75</v>
      </c>
      <c r="L578" s="11">
        <f t="shared" ref="L578:L641" si="39">K578*F578</f>
        <v>497.75</v>
      </c>
      <c r="M578" s="19">
        <f t="shared" si="36"/>
        <v>77.561355668095061</v>
      </c>
    </row>
    <row r="579" spans="1:13" x14ac:dyDescent="0.3">
      <c r="A579" s="7" t="s">
        <v>112</v>
      </c>
      <c r="B579" s="8" t="s">
        <v>60</v>
      </c>
      <c r="C579" s="17">
        <v>60</v>
      </c>
      <c r="D579" s="8">
        <v>141842</v>
      </c>
      <c r="E579" s="8" t="s">
        <v>38</v>
      </c>
      <c r="F579" s="8">
        <v>2</v>
      </c>
      <c r="G579" s="23">
        <f t="shared" si="37"/>
        <v>120</v>
      </c>
      <c r="H579" s="9">
        <v>233.75</v>
      </c>
      <c r="I579" s="9">
        <v>467.5</v>
      </c>
      <c r="J579" s="8" t="s">
        <v>15</v>
      </c>
      <c r="K579" s="10">
        <f t="shared" si="38"/>
        <v>173.75</v>
      </c>
      <c r="L579" s="11">
        <f t="shared" si="39"/>
        <v>347.5</v>
      </c>
      <c r="M579" s="19">
        <f t="shared" si="36"/>
        <v>74.331550802139034</v>
      </c>
    </row>
    <row r="580" spans="1:13" x14ac:dyDescent="0.3">
      <c r="A580" s="7" t="s">
        <v>122</v>
      </c>
      <c r="B580" s="8" t="s">
        <v>50</v>
      </c>
      <c r="C580" s="17">
        <v>130</v>
      </c>
      <c r="D580" s="8">
        <v>141843</v>
      </c>
      <c r="E580" s="8" t="s">
        <v>14</v>
      </c>
      <c r="F580" s="8">
        <v>1</v>
      </c>
      <c r="G580" s="23">
        <f t="shared" si="37"/>
        <v>130</v>
      </c>
      <c r="H580" s="9">
        <v>497.25</v>
      </c>
      <c r="I580" s="9">
        <v>497.25</v>
      </c>
      <c r="J580" s="8" t="s">
        <v>15</v>
      </c>
      <c r="K580" s="10">
        <f t="shared" si="38"/>
        <v>367.25</v>
      </c>
      <c r="L580" s="11">
        <f t="shared" si="39"/>
        <v>367.25</v>
      </c>
      <c r="M580" s="19">
        <f t="shared" si="36"/>
        <v>73.856209150326805</v>
      </c>
    </row>
    <row r="581" spans="1:13" x14ac:dyDescent="0.3">
      <c r="A581" s="7" t="s">
        <v>356</v>
      </c>
      <c r="B581" s="8" t="s">
        <v>13</v>
      </c>
      <c r="C581" s="17">
        <v>312</v>
      </c>
      <c r="D581" s="8">
        <v>141844</v>
      </c>
      <c r="E581" s="8" t="s">
        <v>14</v>
      </c>
      <c r="F581" s="8">
        <v>1</v>
      </c>
      <c r="G581" s="23">
        <f t="shared" si="37"/>
        <v>312</v>
      </c>
      <c r="H581" s="9">
        <v>1444.5</v>
      </c>
      <c r="I581" s="9">
        <v>1444.5</v>
      </c>
      <c r="J581" s="8" t="s">
        <v>15</v>
      </c>
      <c r="K581" s="10">
        <f t="shared" si="38"/>
        <v>1132.5</v>
      </c>
      <c r="L581" s="11">
        <f t="shared" si="39"/>
        <v>1132.5</v>
      </c>
      <c r="M581" s="19">
        <f t="shared" si="36"/>
        <v>78.400830737279335</v>
      </c>
    </row>
    <row r="582" spans="1:13" x14ac:dyDescent="0.3">
      <c r="A582" s="7" t="s">
        <v>144</v>
      </c>
      <c r="B582" s="8" t="s">
        <v>13</v>
      </c>
      <c r="C582" s="17">
        <v>202</v>
      </c>
      <c r="D582" s="8">
        <v>141845</v>
      </c>
      <c r="E582" s="8" t="s">
        <v>38</v>
      </c>
      <c r="F582" s="8">
        <v>1</v>
      </c>
      <c r="G582" s="23">
        <f t="shared" si="37"/>
        <v>202</v>
      </c>
      <c r="H582" s="9">
        <v>466.82</v>
      </c>
      <c r="I582" s="9">
        <v>466.82</v>
      </c>
      <c r="J582" s="8" t="s">
        <v>15</v>
      </c>
      <c r="K582" s="10">
        <f t="shared" si="38"/>
        <v>264.82</v>
      </c>
      <c r="L582" s="11">
        <f t="shared" si="39"/>
        <v>264.82</v>
      </c>
      <c r="M582" s="19">
        <f t="shared" si="36"/>
        <v>56.728503491709873</v>
      </c>
    </row>
    <row r="583" spans="1:13" x14ac:dyDescent="0.3">
      <c r="A583" s="7" t="s">
        <v>288</v>
      </c>
      <c r="B583" s="8" t="s">
        <v>44</v>
      </c>
      <c r="C583" s="17">
        <v>46.5</v>
      </c>
      <c r="D583" s="8">
        <v>141846</v>
      </c>
      <c r="E583" s="8" t="s">
        <v>27</v>
      </c>
      <c r="F583" s="8">
        <v>6</v>
      </c>
      <c r="G583" s="23">
        <f t="shared" si="37"/>
        <v>279</v>
      </c>
      <c r="H583" s="9">
        <v>150.88</v>
      </c>
      <c r="I583" s="9">
        <v>905.28</v>
      </c>
      <c r="J583" s="8" t="s">
        <v>66</v>
      </c>
      <c r="K583" s="10">
        <f t="shared" si="38"/>
        <v>104.38</v>
      </c>
      <c r="L583" s="11">
        <f t="shared" si="39"/>
        <v>626.28</v>
      </c>
      <c r="M583" s="19">
        <f t="shared" si="36"/>
        <v>69.180805938494174</v>
      </c>
    </row>
    <row r="584" spans="1:13" x14ac:dyDescent="0.3">
      <c r="A584" s="7" t="s">
        <v>347</v>
      </c>
      <c r="B584" s="8" t="s">
        <v>54</v>
      </c>
      <c r="C584" s="17">
        <v>187</v>
      </c>
      <c r="D584" s="8">
        <v>141847</v>
      </c>
      <c r="E584" s="8" t="s">
        <v>38</v>
      </c>
      <c r="F584" s="8">
        <v>1</v>
      </c>
      <c r="G584" s="23">
        <f t="shared" si="37"/>
        <v>187</v>
      </c>
      <c r="H584" s="9">
        <v>660.79</v>
      </c>
      <c r="I584" s="9">
        <v>660.79</v>
      </c>
      <c r="J584" s="8" t="s">
        <v>15</v>
      </c>
      <c r="K584" s="10">
        <f t="shared" si="38"/>
        <v>473.78999999999996</v>
      </c>
      <c r="L584" s="11">
        <f t="shared" si="39"/>
        <v>473.78999999999996</v>
      </c>
      <c r="M584" s="19">
        <f t="shared" si="36"/>
        <v>71.70054026241317</v>
      </c>
    </row>
    <row r="585" spans="1:13" x14ac:dyDescent="0.3">
      <c r="A585" s="7" t="s">
        <v>120</v>
      </c>
      <c r="B585" s="8" t="s">
        <v>60</v>
      </c>
      <c r="C585" s="17">
        <v>70</v>
      </c>
      <c r="D585" s="8">
        <v>141848</v>
      </c>
      <c r="E585" s="8" t="s">
        <v>14</v>
      </c>
      <c r="F585" s="8">
        <v>4</v>
      </c>
      <c r="G585" s="23">
        <f t="shared" si="37"/>
        <v>280</v>
      </c>
      <c r="H585" s="9">
        <v>267.75</v>
      </c>
      <c r="I585" s="9">
        <v>1071</v>
      </c>
      <c r="J585" s="8" t="s">
        <v>15</v>
      </c>
      <c r="K585" s="10">
        <f t="shared" si="38"/>
        <v>197.75</v>
      </c>
      <c r="L585" s="11">
        <f t="shared" si="39"/>
        <v>791</v>
      </c>
      <c r="M585" s="19">
        <f t="shared" si="36"/>
        <v>73.856209150326805</v>
      </c>
    </row>
    <row r="586" spans="1:13" x14ac:dyDescent="0.3">
      <c r="A586" s="7" t="s">
        <v>357</v>
      </c>
      <c r="B586" s="8">
        <v>0</v>
      </c>
      <c r="C586" s="17">
        <v>99.5</v>
      </c>
      <c r="D586" s="8">
        <v>141849</v>
      </c>
      <c r="E586" s="8" t="s">
        <v>18</v>
      </c>
      <c r="F586" s="8">
        <v>1</v>
      </c>
      <c r="G586" s="23">
        <f t="shared" si="37"/>
        <v>99.5</v>
      </c>
      <c r="H586" s="9">
        <v>200.26</v>
      </c>
      <c r="I586" s="9">
        <v>200.26</v>
      </c>
      <c r="J586" s="8" t="s">
        <v>19</v>
      </c>
      <c r="K586" s="10">
        <f t="shared" si="38"/>
        <v>100.75999999999999</v>
      </c>
      <c r="L586" s="11">
        <f t="shared" si="39"/>
        <v>100.75999999999999</v>
      </c>
      <c r="M586" s="19">
        <f t="shared" si="36"/>
        <v>50.314591031658843</v>
      </c>
    </row>
    <row r="587" spans="1:13" x14ac:dyDescent="0.3">
      <c r="A587" s="7" t="s">
        <v>358</v>
      </c>
      <c r="B587" s="8">
        <v>0</v>
      </c>
      <c r="C587" s="17">
        <v>114.5</v>
      </c>
      <c r="D587" s="8">
        <v>141849</v>
      </c>
      <c r="E587" s="8" t="s">
        <v>18</v>
      </c>
      <c r="F587" s="8">
        <v>1</v>
      </c>
      <c r="G587" s="23">
        <f t="shared" si="37"/>
        <v>114.5</v>
      </c>
      <c r="H587" s="9">
        <v>230.48</v>
      </c>
      <c r="I587" s="9">
        <v>230.48</v>
      </c>
      <c r="J587" s="8" t="s">
        <v>19</v>
      </c>
      <c r="K587" s="10">
        <f t="shared" si="38"/>
        <v>115.97999999999999</v>
      </c>
      <c r="L587" s="11">
        <f t="shared" si="39"/>
        <v>115.97999999999999</v>
      </c>
      <c r="M587" s="19">
        <f t="shared" si="36"/>
        <v>50.321069073238455</v>
      </c>
    </row>
    <row r="588" spans="1:13" x14ac:dyDescent="0.3">
      <c r="A588" s="7" t="s">
        <v>359</v>
      </c>
      <c r="B588" s="8">
        <v>0</v>
      </c>
      <c r="C588" s="17">
        <v>79.5</v>
      </c>
      <c r="D588" s="8">
        <v>141849</v>
      </c>
      <c r="E588" s="8" t="s">
        <v>18</v>
      </c>
      <c r="F588" s="8">
        <v>1</v>
      </c>
      <c r="G588" s="23">
        <f t="shared" si="37"/>
        <v>79.5</v>
      </c>
      <c r="H588" s="9">
        <v>146.46</v>
      </c>
      <c r="I588" s="9">
        <v>146.46</v>
      </c>
      <c r="J588" s="8" t="s">
        <v>19</v>
      </c>
      <c r="K588" s="10">
        <f t="shared" si="38"/>
        <v>66.960000000000008</v>
      </c>
      <c r="L588" s="11">
        <f t="shared" si="39"/>
        <v>66.960000000000008</v>
      </c>
      <c r="M588" s="19">
        <f t="shared" si="36"/>
        <v>45.718967636214671</v>
      </c>
    </row>
    <row r="589" spans="1:13" x14ac:dyDescent="0.3">
      <c r="A589" s="7" t="s">
        <v>360</v>
      </c>
      <c r="B589" s="8" t="s">
        <v>94</v>
      </c>
      <c r="C589" s="17">
        <v>22</v>
      </c>
      <c r="D589" s="8">
        <v>141849</v>
      </c>
      <c r="E589" s="8" t="s">
        <v>18</v>
      </c>
      <c r="F589" s="8">
        <v>1</v>
      </c>
      <c r="G589" s="23">
        <f t="shared" si="37"/>
        <v>22</v>
      </c>
      <c r="H589" s="9">
        <v>40.479999999999997</v>
      </c>
      <c r="I589" s="9">
        <v>40.479999999999997</v>
      </c>
      <c r="J589" s="8" t="s">
        <v>33</v>
      </c>
      <c r="K589" s="10">
        <f t="shared" si="38"/>
        <v>18.479999999999997</v>
      </c>
      <c r="L589" s="11">
        <f t="shared" si="39"/>
        <v>18.479999999999997</v>
      </c>
      <c r="M589" s="19">
        <f t="shared" si="36"/>
        <v>45.652173913043477</v>
      </c>
    </row>
    <row r="590" spans="1:13" x14ac:dyDescent="0.3">
      <c r="A590" s="7" t="s">
        <v>206</v>
      </c>
      <c r="B590" s="8" t="s">
        <v>60</v>
      </c>
      <c r="C590" s="17">
        <v>49</v>
      </c>
      <c r="D590" s="8">
        <v>141850</v>
      </c>
      <c r="E590" s="8" t="s">
        <v>14</v>
      </c>
      <c r="F590" s="8">
        <v>2</v>
      </c>
      <c r="G590" s="23">
        <f t="shared" si="37"/>
        <v>98</v>
      </c>
      <c r="H590" s="9">
        <v>191.25</v>
      </c>
      <c r="I590" s="9">
        <v>382.5</v>
      </c>
      <c r="J590" s="8" t="s">
        <v>15</v>
      </c>
      <c r="K590" s="10">
        <f t="shared" si="38"/>
        <v>142.25</v>
      </c>
      <c r="L590" s="11">
        <f t="shared" si="39"/>
        <v>284.5</v>
      </c>
      <c r="M590" s="19">
        <f t="shared" si="36"/>
        <v>74.379084967320267</v>
      </c>
    </row>
    <row r="591" spans="1:13" x14ac:dyDescent="0.3">
      <c r="A591" s="7" t="s">
        <v>361</v>
      </c>
      <c r="B591" s="8" t="s">
        <v>156</v>
      </c>
      <c r="C591" s="17">
        <v>441</v>
      </c>
      <c r="D591" s="8">
        <v>141851</v>
      </c>
      <c r="E591" s="8" t="s">
        <v>14</v>
      </c>
      <c r="F591" s="8">
        <v>1</v>
      </c>
      <c r="G591" s="23">
        <f t="shared" si="37"/>
        <v>441</v>
      </c>
      <c r="H591" s="9">
        <v>1500.25</v>
      </c>
      <c r="I591" s="9">
        <v>1500.25</v>
      </c>
      <c r="J591" s="8" t="s">
        <v>19</v>
      </c>
      <c r="K591" s="10">
        <f t="shared" si="38"/>
        <v>1059.25</v>
      </c>
      <c r="L591" s="11">
        <f t="shared" si="39"/>
        <v>1059.25</v>
      </c>
      <c r="M591" s="19">
        <f t="shared" ref="M591:M654" si="40">L591/I591*100</f>
        <v>70.604899183469428</v>
      </c>
    </row>
    <row r="592" spans="1:13" x14ac:dyDescent="0.3">
      <c r="A592" s="7" t="s">
        <v>123</v>
      </c>
      <c r="B592" s="8" t="s">
        <v>26</v>
      </c>
      <c r="C592" s="17">
        <v>72.150000000000006</v>
      </c>
      <c r="D592" s="8">
        <v>141852</v>
      </c>
      <c r="E592" s="8" t="s">
        <v>14</v>
      </c>
      <c r="F592" s="8">
        <v>4</v>
      </c>
      <c r="G592" s="23">
        <f t="shared" si="37"/>
        <v>288.60000000000002</v>
      </c>
      <c r="H592" s="9">
        <v>276.25</v>
      </c>
      <c r="I592" s="9">
        <v>1105</v>
      </c>
      <c r="J592" s="8" t="s">
        <v>15</v>
      </c>
      <c r="K592" s="10">
        <f t="shared" si="38"/>
        <v>204.1</v>
      </c>
      <c r="L592" s="11">
        <f t="shared" si="39"/>
        <v>816.4</v>
      </c>
      <c r="M592" s="19">
        <f t="shared" si="40"/>
        <v>73.882352941176464</v>
      </c>
    </row>
    <row r="593" spans="1:13" x14ac:dyDescent="0.3">
      <c r="A593" s="7" t="s">
        <v>181</v>
      </c>
      <c r="B593" s="8" t="s">
        <v>50</v>
      </c>
      <c r="C593" s="17">
        <v>125</v>
      </c>
      <c r="D593" s="8">
        <v>141853</v>
      </c>
      <c r="E593" s="8" t="s">
        <v>14</v>
      </c>
      <c r="F593" s="8">
        <v>1</v>
      </c>
      <c r="G593" s="23">
        <f t="shared" si="37"/>
        <v>125</v>
      </c>
      <c r="H593" s="9">
        <v>531.25</v>
      </c>
      <c r="I593" s="9">
        <v>531.25</v>
      </c>
      <c r="J593" s="8" t="s">
        <v>15</v>
      </c>
      <c r="K593" s="10">
        <f t="shared" si="38"/>
        <v>406.25</v>
      </c>
      <c r="L593" s="11">
        <f t="shared" si="39"/>
        <v>406.25</v>
      </c>
      <c r="M593" s="19">
        <f t="shared" si="40"/>
        <v>76.470588235294116</v>
      </c>
    </row>
    <row r="594" spans="1:13" x14ac:dyDescent="0.3">
      <c r="A594" s="7" t="s">
        <v>362</v>
      </c>
      <c r="B594" s="8" t="s">
        <v>74</v>
      </c>
      <c r="C594" s="17">
        <v>386</v>
      </c>
      <c r="D594" s="8">
        <v>141854</v>
      </c>
      <c r="E594" s="8" t="s">
        <v>14</v>
      </c>
      <c r="F594" s="8">
        <v>1</v>
      </c>
      <c r="G594" s="23">
        <f t="shared" si="37"/>
        <v>386</v>
      </c>
      <c r="H594" s="9">
        <v>1411</v>
      </c>
      <c r="I594" s="9">
        <v>1411</v>
      </c>
      <c r="J594" s="8" t="s">
        <v>15</v>
      </c>
      <c r="K594" s="10">
        <f t="shared" si="38"/>
        <v>1025</v>
      </c>
      <c r="L594" s="11">
        <f t="shared" si="39"/>
        <v>1025</v>
      </c>
      <c r="M594" s="19">
        <f t="shared" si="40"/>
        <v>72.64351523742026</v>
      </c>
    </row>
    <row r="595" spans="1:13" x14ac:dyDescent="0.3">
      <c r="A595" s="7" t="s">
        <v>101</v>
      </c>
      <c r="B595" s="8" t="s">
        <v>21</v>
      </c>
      <c r="C595" s="17">
        <v>249</v>
      </c>
      <c r="D595" s="8">
        <v>141855</v>
      </c>
      <c r="E595" s="8" t="s">
        <v>18</v>
      </c>
      <c r="F595" s="8">
        <v>1</v>
      </c>
      <c r="G595" s="23">
        <f t="shared" si="37"/>
        <v>249</v>
      </c>
      <c r="H595" s="9">
        <v>828</v>
      </c>
      <c r="I595" s="9">
        <v>828</v>
      </c>
      <c r="J595" s="8" t="s">
        <v>66</v>
      </c>
      <c r="K595" s="10">
        <f t="shared" si="38"/>
        <v>579</v>
      </c>
      <c r="L595" s="11">
        <f t="shared" si="39"/>
        <v>579</v>
      </c>
      <c r="M595" s="19">
        <f t="shared" si="40"/>
        <v>69.927536231884062</v>
      </c>
    </row>
    <row r="596" spans="1:13" x14ac:dyDescent="0.3">
      <c r="A596" s="7" t="s">
        <v>363</v>
      </c>
      <c r="B596" s="8" t="s">
        <v>26</v>
      </c>
      <c r="C596" s="17">
        <v>75</v>
      </c>
      <c r="D596" s="8">
        <v>141856</v>
      </c>
      <c r="E596" s="8" t="s">
        <v>18</v>
      </c>
      <c r="F596" s="8">
        <v>2</v>
      </c>
      <c r="G596" s="23">
        <f t="shared" si="37"/>
        <v>150</v>
      </c>
      <c r="H596" s="9">
        <v>246.56</v>
      </c>
      <c r="I596" s="9">
        <v>493.12</v>
      </c>
      <c r="J596" s="8" t="s">
        <v>19</v>
      </c>
      <c r="K596" s="10">
        <f t="shared" si="38"/>
        <v>171.56</v>
      </c>
      <c r="L596" s="11">
        <f t="shared" si="39"/>
        <v>343.12</v>
      </c>
      <c r="M596" s="19">
        <f t="shared" si="40"/>
        <v>69.581440622972096</v>
      </c>
    </row>
    <row r="597" spans="1:13" x14ac:dyDescent="0.3">
      <c r="A597" s="7" t="s">
        <v>250</v>
      </c>
      <c r="B597" s="8" t="s">
        <v>52</v>
      </c>
      <c r="C597" s="17">
        <v>32</v>
      </c>
      <c r="D597" s="8">
        <v>141856</v>
      </c>
      <c r="E597" s="8" t="s">
        <v>18</v>
      </c>
      <c r="F597" s="8">
        <v>2</v>
      </c>
      <c r="G597" s="23">
        <f t="shared" si="37"/>
        <v>64</v>
      </c>
      <c r="H597" s="9">
        <v>55.2</v>
      </c>
      <c r="I597" s="9">
        <v>110.4</v>
      </c>
      <c r="J597" s="8" t="s">
        <v>19</v>
      </c>
      <c r="K597" s="10">
        <f t="shared" si="38"/>
        <v>23.200000000000003</v>
      </c>
      <c r="L597" s="11">
        <f t="shared" si="39"/>
        <v>46.400000000000006</v>
      </c>
      <c r="M597" s="19">
        <f t="shared" si="40"/>
        <v>42.028985507246382</v>
      </c>
    </row>
    <row r="598" spans="1:13" x14ac:dyDescent="0.3">
      <c r="A598" s="7" t="s">
        <v>364</v>
      </c>
      <c r="B598" s="8" t="s">
        <v>52</v>
      </c>
      <c r="C598" s="17">
        <v>32</v>
      </c>
      <c r="D598" s="8">
        <v>141857</v>
      </c>
      <c r="E598" s="8" t="s">
        <v>18</v>
      </c>
      <c r="F598" s="8">
        <v>2</v>
      </c>
      <c r="G598" s="23">
        <f t="shared" si="37"/>
        <v>64</v>
      </c>
      <c r="H598" s="9">
        <v>55.2</v>
      </c>
      <c r="I598" s="9">
        <v>110.4</v>
      </c>
      <c r="J598" s="8" t="s">
        <v>33</v>
      </c>
      <c r="K598" s="10">
        <f t="shared" si="38"/>
        <v>23.200000000000003</v>
      </c>
      <c r="L598" s="11">
        <f t="shared" si="39"/>
        <v>46.400000000000006</v>
      </c>
      <c r="M598" s="19">
        <f t="shared" si="40"/>
        <v>42.028985507246382</v>
      </c>
    </row>
    <row r="599" spans="1:13" x14ac:dyDescent="0.3">
      <c r="A599" s="7" t="s">
        <v>365</v>
      </c>
      <c r="B599" s="8" t="s">
        <v>50</v>
      </c>
      <c r="C599" s="17">
        <v>127</v>
      </c>
      <c r="D599" s="8">
        <v>141858</v>
      </c>
      <c r="E599" s="8" t="s">
        <v>18</v>
      </c>
      <c r="F599" s="8">
        <v>1</v>
      </c>
      <c r="G599" s="23">
        <f t="shared" si="37"/>
        <v>127</v>
      </c>
      <c r="H599" s="9">
        <v>305.44</v>
      </c>
      <c r="I599" s="9">
        <v>305.44</v>
      </c>
      <c r="J599" s="8" t="s">
        <v>19</v>
      </c>
      <c r="K599" s="10">
        <f t="shared" si="38"/>
        <v>178.44</v>
      </c>
      <c r="L599" s="11">
        <f t="shared" si="39"/>
        <v>178.44</v>
      </c>
      <c r="M599" s="19">
        <f t="shared" si="40"/>
        <v>58.420639078051337</v>
      </c>
    </row>
    <row r="600" spans="1:13" x14ac:dyDescent="0.3">
      <c r="A600" s="7" t="s">
        <v>78</v>
      </c>
      <c r="B600" s="8" t="s">
        <v>60</v>
      </c>
      <c r="C600" s="17">
        <v>47</v>
      </c>
      <c r="D600" s="8">
        <v>141859</v>
      </c>
      <c r="E600" s="8" t="s">
        <v>14</v>
      </c>
      <c r="F600" s="8">
        <v>3</v>
      </c>
      <c r="G600" s="23">
        <f t="shared" si="37"/>
        <v>141</v>
      </c>
      <c r="H600" s="9">
        <v>182.75</v>
      </c>
      <c r="I600" s="9">
        <v>548.25</v>
      </c>
      <c r="J600" s="8" t="s">
        <v>15</v>
      </c>
      <c r="K600" s="10">
        <f t="shared" si="38"/>
        <v>135.75</v>
      </c>
      <c r="L600" s="11">
        <f t="shared" si="39"/>
        <v>407.25</v>
      </c>
      <c r="M600" s="19">
        <f t="shared" si="40"/>
        <v>74.281805745554024</v>
      </c>
    </row>
    <row r="601" spans="1:13" x14ac:dyDescent="0.3">
      <c r="A601" s="7" t="s">
        <v>261</v>
      </c>
      <c r="B601" s="8" t="s">
        <v>60</v>
      </c>
      <c r="C601" s="17">
        <v>56</v>
      </c>
      <c r="D601" s="8">
        <v>141860</v>
      </c>
      <c r="E601" s="8" t="s">
        <v>14</v>
      </c>
      <c r="F601" s="8">
        <v>6</v>
      </c>
      <c r="G601" s="23">
        <f t="shared" si="37"/>
        <v>336</v>
      </c>
      <c r="H601" s="9">
        <v>216.75</v>
      </c>
      <c r="I601" s="9">
        <v>1300.5</v>
      </c>
      <c r="J601" s="8" t="s">
        <v>15</v>
      </c>
      <c r="K601" s="10">
        <f t="shared" si="38"/>
        <v>160.75</v>
      </c>
      <c r="L601" s="11">
        <f t="shared" si="39"/>
        <v>964.5</v>
      </c>
      <c r="M601" s="19">
        <f t="shared" si="40"/>
        <v>74.16378316032295</v>
      </c>
    </row>
    <row r="602" spans="1:13" x14ac:dyDescent="0.3">
      <c r="A602" s="7" t="s">
        <v>59</v>
      </c>
      <c r="B602" s="8" t="s">
        <v>60</v>
      </c>
      <c r="C602" s="17">
        <v>50</v>
      </c>
      <c r="D602" s="8">
        <v>141861</v>
      </c>
      <c r="E602" s="8" t="s">
        <v>14</v>
      </c>
      <c r="F602" s="8">
        <v>4</v>
      </c>
      <c r="G602" s="23">
        <f t="shared" si="37"/>
        <v>200</v>
      </c>
      <c r="H602" s="9">
        <v>191.25</v>
      </c>
      <c r="I602" s="9">
        <v>765</v>
      </c>
      <c r="J602" s="8" t="s">
        <v>15</v>
      </c>
      <c r="K602" s="10">
        <f t="shared" si="38"/>
        <v>141.25</v>
      </c>
      <c r="L602" s="11">
        <f t="shared" si="39"/>
        <v>565</v>
      </c>
      <c r="M602" s="19">
        <f t="shared" si="40"/>
        <v>73.856209150326805</v>
      </c>
    </row>
    <row r="603" spans="1:13" x14ac:dyDescent="0.3">
      <c r="A603" s="7" t="s">
        <v>230</v>
      </c>
      <c r="B603" s="8" t="s">
        <v>88</v>
      </c>
      <c r="C603" s="17">
        <v>181</v>
      </c>
      <c r="D603" s="8">
        <v>141862</v>
      </c>
      <c r="E603" s="8" t="s">
        <v>38</v>
      </c>
      <c r="F603" s="8">
        <v>1</v>
      </c>
      <c r="G603" s="23">
        <f t="shared" si="37"/>
        <v>181</v>
      </c>
      <c r="H603" s="9">
        <v>350</v>
      </c>
      <c r="I603" s="9">
        <v>350</v>
      </c>
      <c r="J603" s="8" t="s">
        <v>15</v>
      </c>
      <c r="K603" s="10">
        <f t="shared" si="38"/>
        <v>169</v>
      </c>
      <c r="L603" s="11">
        <f t="shared" si="39"/>
        <v>169</v>
      </c>
      <c r="M603" s="19">
        <f t="shared" si="40"/>
        <v>48.285714285714285</v>
      </c>
    </row>
    <row r="604" spans="1:13" x14ac:dyDescent="0.3">
      <c r="A604" s="7" t="s">
        <v>59</v>
      </c>
      <c r="B604" s="8" t="s">
        <v>60</v>
      </c>
      <c r="C604" s="17">
        <v>50</v>
      </c>
      <c r="D604" s="8">
        <v>141863</v>
      </c>
      <c r="E604" s="8" t="s">
        <v>14</v>
      </c>
      <c r="F604" s="8">
        <v>1</v>
      </c>
      <c r="G604" s="23">
        <f t="shared" si="37"/>
        <v>50</v>
      </c>
      <c r="H604" s="9">
        <v>191.25</v>
      </c>
      <c r="I604" s="9">
        <v>191.25</v>
      </c>
      <c r="J604" s="8" t="s">
        <v>15</v>
      </c>
      <c r="K604" s="10">
        <f t="shared" si="38"/>
        <v>141.25</v>
      </c>
      <c r="L604" s="11">
        <f t="shared" si="39"/>
        <v>141.25</v>
      </c>
      <c r="M604" s="19">
        <f t="shared" si="40"/>
        <v>73.856209150326805</v>
      </c>
    </row>
    <row r="605" spans="1:13" x14ac:dyDescent="0.3">
      <c r="A605" s="7" t="s">
        <v>365</v>
      </c>
      <c r="B605" s="8" t="s">
        <v>50</v>
      </c>
      <c r="C605" s="17">
        <v>127</v>
      </c>
      <c r="D605" s="8">
        <v>141864</v>
      </c>
      <c r="E605" s="8" t="s">
        <v>14</v>
      </c>
      <c r="F605" s="8">
        <v>1</v>
      </c>
      <c r="G605" s="23">
        <f t="shared" si="37"/>
        <v>127</v>
      </c>
      <c r="H605" s="9">
        <v>518.5</v>
      </c>
      <c r="I605" s="9">
        <v>518.5</v>
      </c>
      <c r="J605" s="8" t="s">
        <v>15</v>
      </c>
      <c r="K605" s="10">
        <f t="shared" si="38"/>
        <v>391.5</v>
      </c>
      <c r="L605" s="11">
        <f t="shared" si="39"/>
        <v>391.5</v>
      </c>
      <c r="M605" s="19">
        <f t="shared" si="40"/>
        <v>75.506268081002887</v>
      </c>
    </row>
    <row r="606" spans="1:13" x14ac:dyDescent="0.3">
      <c r="A606" s="7" t="s">
        <v>190</v>
      </c>
      <c r="B606" s="8" t="s">
        <v>17</v>
      </c>
      <c r="C606" s="17">
        <v>101</v>
      </c>
      <c r="D606" s="8">
        <v>141864</v>
      </c>
      <c r="E606" s="8" t="s">
        <v>14</v>
      </c>
      <c r="F606" s="8">
        <v>1</v>
      </c>
      <c r="G606" s="23">
        <f t="shared" si="37"/>
        <v>101</v>
      </c>
      <c r="H606" s="9">
        <v>412.25</v>
      </c>
      <c r="I606" s="9">
        <v>412.25</v>
      </c>
      <c r="J606" s="8" t="s">
        <v>15</v>
      </c>
      <c r="K606" s="10">
        <f t="shared" si="38"/>
        <v>311.25</v>
      </c>
      <c r="L606" s="11">
        <f t="shared" si="39"/>
        <v>311.25</v>
      </c>
      <c r="M606" s="19">
        <f t="shared" si="40"/>
        <v>75.500303214069135</v>
      </c>
    </row>
    <row r="607" spans="1:13" x14ac:dyDescent="0.3">
      <c r="A607" s="7" t="s">
        <v>154</v>
      </c>
      <c r="B607" s="8" t="s">
        <v>13</v>
      </c>
      <c r="C607" s="17">
        <v>267</v>
      </c>
      <c r="D607" s="8">
        <v>141865</v>
      </c>
      <c r="E607" s="8" t="s">
        <v>14</v>
      </c>
      <c r="F607" s="8">
        <v>1</v>
      </c>
      <c r="G607" s="23">
        <f t="shared" si="37"/>
        <v>267</v>
      </c>
      <c r="H607" s="9">
        <v>1273.5</v>
      </c>
      <c r="I607" s="9">
        <v>1273.5</v>
      </c>
      <c r="J607" s="8" t="s">
        <v>39</v>
      </c>
      <c r="K607" s="10">
        <f t="shared" si="38"/>
        <v>1006.5</v>
      </c>
      <c r="L607" s="11">
        <f t="shared" si="39"/>
        <v>1006.5</v>
      </c>
      <c r="M607" s="19">
        <f t="shared" si="40"/>
        <v>79.034157832744398</v>
      </c>
    </row>
    <row r="608" spans="1:13" x14ac:dyDescent="0.3">
      <c r="A608" s="7" t="s">
        <v>191</v>
      </c>
      <c r="B608" s="8" t="s">
        <v>21</v>
      </c>
      <c r="C608" s="17">
        <v>298</v>
      </c>
      <c r="D608" s="8">
        <v>141866</v>
      </c>
      <c r="E608" s="8" t="s">
        <v>18</v>
      </c>
      <c r="F608" s="8">
        <v>1</v>
      </c>
      <c r="G608" s="23">
        <f t="shared" si="37"/>
        <v>298</v>
      </c>
      <c r="H608" s="9">
        <v>989.92</v>
      </c>
      <c r="I608" s="9">
        <v>989.92</v>
      </c>
      <c r="J608" s="8" t="s">
        <v>66</v>
      </c>
      <c r="K608" s="10">
        <f t="shared" si="38"/>
        <v>691.92</v>
      </c>
      <c r="L608" s="11">
        <f t="shared" si="39"/>
        <v>691.92</v>
      </c>
      <c r="M608" s="19">
        <f t="shared" si="40"/>
        <v>69.896557297559397</v>
      </c>
    </row>
    <row r="609" spans="1:13" x14ac:dyDescent="0.3">
      <c r="A609" s="7" t="s">
        <v>75</v>
      </c>
      <c r="B609" s="8">
        <v>0</v>
      </c>
      <c r="C609" s="17">
        <v>50</v>
      </c>
      <c r="D609" s="8">
        <v>141866</v>
      </c>
      <c r="E609" s="8" t="s">
        <v>18</v>
      </c>
      <c r="F609" s="8">
        <v>1</v>
      </c>
      <c r="G609" s="23">
        <f t="shared" si="37"/>
        <v>50</v>
      </c>
      <c r="H609" s="9">
        <v>134</v>
      </c>
      <c r="I609" s="9">
        <v>134</v>
      </c>
      <c r="J609" s="8" t="s">
        <v>66</v>
      </c>
      <c r="K609" s="10">
        <f t="shared" si="38"/>
        <v>84</v>
      </c>
      <c r="L609" s="11">
        <f t="shared" si="39"/>
        <v>84</v>
      </c>
      <c r="M609" s="19">
        <f t="shared" si="40"/>
        <v>62.68656716417911</v>
      </c>
    </row>
    <row r="610" spans="1:13" x14ac:dyDescent="0.3">
      <c r="A610" s="7" t="s">
        <v>283</v>
      </c>
      <c r="B610" s="8" t="s">
        <v>60</v>
      </c>
      <c r="C610" s="17">
        <v>47</v>
      </c>
      <c r="D610" s="8">
        <v>141867</v>
      </c>
      <c r="E610" s="8" t="s">
        <v>14</v>
      </c>
      <c r="F610" s="8">
        <v>2</v>
      </c>
      <c r="G610" s="23">
        <f t="shared" si="37"/>
        <v>94</v>
      </c>
      <c r="H610" s="9">
        <v>182.75</v>
      </c>
      <c r="I610" s="9">
        <v>365.5</v>
      </c>
      <c r="J610" s="8" t="s">
        <v>15</v>
      </c>
      <c r="K610" s="10">
        <f t="shared" si="38"/>
        <v>135.75</v>
      </c>
      <c r="L610" s="11">
        <f t="shared" si="39"/>
        <v>271.5</v>
      </c>
      <c r="M610" s="19">
        <f t="shared" si="40"/>
        <v>74.281805745554024</v>
      </c>
    </row>
    <row r="611" spans="1:13" x14ac:dyDescent="0.3">
      <c r="A611" s="7" t="s">
        <v>283</v>
      </c>
      <c r="B611" s="8" t="s">
        <v>60</v>
      </c>
      <c r="C611" s="17">
        <v>47</v>
      </c>
      <c r="D611" s="8">
        <v>141868</v>
      </c>
      <c r="E611" s="8" t="s">
        <v>14</v>
      </c>
      <c r="F611" s="8">
        <v>3</v>
      </c>
      <c r="G611" s="23">
        <f t="shared" si="37"/>
        <v>141</v>
      </c>
      <c r="H611" s="9">
        <v>182.75</v>
      </c>
      <c r="I611" s="9">
        <v>548.25</v>
      </c>
      <c r="J611" s="8" t="s">
        <v>15</v>
      </c>
      <c r="K611" s="10">
        <f t="shared" si="38"/>
        <v>135.75</v>
      </c>
      <c r="L611" s="11">
        <f t="shared" si="39"/>
        <v>407.25</v>
      </c>
      <c r="M611" s="19">
        <f t="shared" si="40"/>
        <v>74.281805745554024</v>
      </c>
    </row>
    <row r="612" spans="1:13" x14ac:dyDescent="0.3">
      <c r="A612" s="7" t="s">
        <v>283</v>
      </c>
      <c r="B612" s="8" t="s">
        <v>60</v>
      </c>
      <c r="C612" s="17">
        <v>47</v>
      </c>
      <c r="D612" s="8">
        <v>141868</v>
      </c>
      <c r="E612" s="8" t="s">
        <v>14</v>
      </c>
      <c r="F612" s="8">
        <v>3</v>
      </c>
      <c r="G612" s="23">
        <f t="shared" si="37"/>
        <v>141</v>
      </c>
      <c r="H612" s="9">
        <v>182.75</v>
      </c>
      <c r="I612" s="9">
        <v>548.25</v>
      </c>
      <c r="J612" s="8" t="s">
        <v>15</v>
      </c>
      <c r="K612" s="10">
        <f t="shared" si="38"/>
        <v>135.75</v>
      </c>
      <c r="L612" s="11">
        <f t="shared" si="39"/>
        <v>407.25</v>
      </c>
      <c r="M612" s="19">
        <f t="shared" si="40"/>
        <v>74.281805745554024</v>
      </c>
    </row>
    <row r="613" spans="1:13" x14ac:dyDescent="0.3">
      <c r="A613" s="7" t="s">
        <v>366</v>
      </c>
      <c r="B613" s="8" t="s">
        <v>81</v>
      </c>
      <c r="C613" s="17">
        <v>249</v>
      </c>
      <c r="D613" s="8">
        <v>141868</v>
      </c>
      <c r="E613" s="8" t="s">
        <v>14</v>
      </c>
      <c r="F613" s="8">
        <v>1</v>
      </c>
      <c r="G613" s="23">
        <f t="shared" si="37"/>
        <v>249</v>
      </c>
      <c r="H613" s="9">
        <v>531.25</v>
      </c>
      <c r="I613" s="9">
        <v>531.25</v>
      </c>
      <c r="J613" s="8" t="s">
        <v>15</v>
      </c>
      <c r="K613" s="10">
        <f t="shared" si="38"/>
        <v>282.25</v>
      </c>
      <c r="L613" s="11">
        <f t="shared" si="39"/>
        <v>282.25</v>
      </c>
      <c r="M613" s="19">
        <f t="shared" si="40"/>
        <v>53.129411764705878</v>
      </c>
    </row>
    <row r="614" spans="1:13" x14ac:dyDescent="0.3">
      <c r="A614" s="7" t="s">
        <v>367</v>
      </c>
      <c r="B614" s="8" t="s">
        <v>81</v>
      </c>
      <c r="C614" s="17">
        <v>219</v>
      </c>
      <c r="D614" s="8">
        <v>141868</v>
      </c>
      <c r="E614" s="8" t="s">
        <v>14</v>
      </c>
      <c r="F614" s="8">
        <v>1</v>
      </c>
      <c r="G614" s="23">
        <f t="shared" si="37"/>
        <v>219</v>
      </c>
      <c r="H614" s="9">
        <v>454.58</v>
      </c>
      <c r="I614" s="9">
        <v>454.58</v>
      </c>
      <c r="J614" s="8" t="s">
        <v>15</v>
      </c>
      <c r="K614" s="10">
        <f t="shared" si="38"/>
        <v>235.57999999999998</v>
      </c>
      <c r="L614" s="11">
        <f t="shared" si="39"/>
        <v>235.57999999999998</v>
      </c>
      <c r="M614" s="19">
        <f t="shared" si="40"/>
        <v>51.823661401733467</v>
      </c>
    </row>
    <row r="615" spans="1:13" x14ac:dyDescent="0.3">
      <c r="A615" s="7" t="s">
        <v>62</v>
      </c>
      <c r="B615" s="8">
        <v>0</v>
      </c>
      <c r="C615" s="17">
        <v>1</v>
      </c>
      <c r="D615" s="8">
        <v>141869</v>
      </c>
      <c r="E615" s="8" t="s">
        <v>18</v>
      </c>
      <c r="F615" s="8">
        <v>1</v>
      </c>
      <c r="G615" s="23">
        <f t="shared" si="37"/>
        <v>1</v>
      </c>
      <c r="H615" s="9">
        <v>137.5</v>
      </c>
      <c r="I615" s="9">
        <v>137.5</v>
      </c>
      <c r="J615" s="8" t="s">
        <v>33</v>
      </c>
      <c r="K615" s="10">
        <f t="shared" si="38"/>
        <v>136.5</v>
      </c>
      <c r="L615" s="11">
        <f t="shared" si="39"/>
        <v>136.5</v>
      </c>
      <c r="M615" s="19">
        <f t="shared" si="40"/>
        <v>99.272727272727266</v>
      </c>
    </row>
    <row r="616" spans="1:13" x14ac:dyDescent="0.3">
      <c r="A616" s="7" t="s">
        <v>295</v>
      </c>
      <c r="B616" s="8" t="s">
        <v>47</v>
      </c>
      <c r="C616" s="17">
        <v>209</v>
      </c>
      <c r="D616" s="8">
        <v>141870</v>
      </c>
      <c r="E616" s="8" t="s">
        <v>14</v>
      </c>
      <c r="F616" s="8">
        <v>1</v>
      </c>
      <c r="G616" s="23">
        <f t="shared" si="37"/>
        <v>209</v>
      </c>
      <c r="H616" s="9">
        <v>888.25</v>
      </c>
      <c r="I616" s="9">
        <v>888.25</v>
      </c>
      <c r="J616" s="8" t="s">
        <v>15</v>
      </c>
      <c r="K616" s="10">
        <f t="shared" si="38"/>
        <v>679.25</v>
      </c>
      <c r="L616" s="11">
        <f t="shared" si="39"/>
        <v>679.25</v>
      </c>
      <c r="M616" s="19">
        <f t="shared" si="40"/>
        <v>76.470588235294116</v>
      </c>
    </row>
    <row r="617" spans="1:13" x14ac:dyDescent="0.3">
      <c r="A617" s="7" t="s">
        <v>265</v>
      </c>
      <c r="B617" s="8" t="s">
        <v>21</v>
      </c>
      <c r="C617" s="17">
        <v>119</v>
      </c>
      <c r="D617" s="8">
        <v>141871</v>
      </c>
      <c r="E617" s="8" t="s">
        <v>27</v>
      </c>
      <c r="F617" s="8">
        <v>1</v>
      </c>
      <c r="G617" s="23">
        <f t="shared" si="37"/>
        <v>119</v>
      </c>
      <c r="H617" s="9">
        <v>393.76</v>
      </c>
      <c r="I617" s="9">
        <v>393.76</v>
      </c>
      <c r="J617" s="8" t="s">
        <v>33</v>
      </c>
      <c r="K617" s="10">
        <f t="shared" si="38"/>
        <v>274.76</v>
      </c>
      <c r="L617" s="11">
        <f t="shared" si="39"/>
        <v>274.76</v>
      </c>
      <c r="M617" s="19">
        <f t="shared" si="40"/>
        <v>69.778545306785858</v>
      </c>
    </row>
    <row r="618" spans="1:13" x14ac:dyDescent="0.3">
      <c r="A618" s="7" t="s">
        <v>134</v>
      </c>
      <c r="B618" s="8" t="s">
        <v>60</v>
      </c>
      <c r="C618" s="17">
        <v>57</v>
      </c>
      <c r="D618" s="8">
        <v>141872</v>
      </c>
      <c r="E618" s="8" t="s">
        <v>18</v>
      </c>
      <c r="F618" s="8">
        <v>2</v>
      </c>
      <c r="G618" s="23">
        <f t="shared" si="37"/>
        <v>114</v>
      </c>
      <c r="H618" s="9">
        <v>187.68</v>
      </c>
      <c r="I618" s="9">
        <v>375.36</v>
      </c>
      <c r="J618" s="8" t="s">
        <v>19</v>
      </c>
      <c r="K618" s="10">
        <f t="shared" si="38"/>
        <v>130.68</v>
      </c>
      <c r="L618" s="11">
        <f t="shared" si="39"/>
        <v>261.36</v>
      </c>
      <c r="M618" s="19">
        <f t="shared" si="40"/>
        <v>69.629156010230176</v>
      </c>
    </row>
    <row r="619" spans="1:13" x14ac:dyDescent="0.3">
      <c r="A619" s="7" t="s">
        <v>367</v>
      </c>
      <c r="B619" s="8" t="s">
        <v>81</v>
      </c>
      <c r="C619" s="17">
        <v>219</v>
      </c>
      <c r="D619" s="8">
        <v>141873</v>
      </c>
      <c r="E619" s="8" t="s">
        <v>18</v>
      </c>
      <c r="F619" s="8">
        <v>1</v>
      </c>
      <c r="G619" s="23">
        <f t="shared" si="37"/>
        <v>219</v>
      </c>
      <c r="H619" s="9">
        <v>1674.4</v>
      </c>
      <c r="I619" s="9">
        <v>1674.4</v>
      </c>
      <c r="J619" s="8" t="s">
        <v>66</v>
      </c>
      <c r="K619" s="10">
        <f t="shared" si="38"/>
        <v>1455.4</v>
      </c>
      <c r="L619" s="11">
        <f t="shared" si="39"/>
        <v>1455.4</v>
      </c>
      <c r="M619" s="19">
        <f t="shared" si="40"/>
        <v>86.920688007644529</v>
      </c>
    </row>
    <row r="620" spans="1:13" x14ac:dyDescent="0.3">
      <c r="A620" s="7" t="s">
        <v>25</v>
      </c>
      <c r="B620" s="8" t="s">
        <v>26</v>
      </c>
      <c r="C620" s="17">
        <v>99</v>
      </c>
      <c r="D620" s="8">
        <v>141874</v>
      </c>
      <c r="E620" s="8" t="s">
        <v>27</v>
      </c>
      <c r="F620" s="8">
        <v>1</v>
      </c>
      <c r="G620" s="23">
        <f t="shared" si="37"/>
        <v>99</v>
      </c>
      <c r="H620" s="9">
        <v>327.52</v>
      </c>
      <c r="I620" s="9">
        <v>327.52</v>
      </c>
      <c r="J620" s="8" t="s">
        <v>19</v>
      </c>
      <c r="K620" s="10">
        <f t="shared" si="38"/>
        <v>228.51999999999998</v>
      </c>
      <c r="L620" s="11">
        <f t="shared" si="39"/>
        <v>228.51999999999998</v>
      </c>
      <c r="M620" s="19">
        <f t="shared" si="40"/>
        <v>69.772838299951147</v>
      </c>
    </row>
    <row r="621" spans="1:13" x14ac:dyDescent="0.3">
      <c r="A621" s="7" t="s">
        <v>168</v>
      </c>
      <c r="B621" s="8" t="s">
        <v>41</v>
      </c>
      <c r="C621" s="17">
        <v>787</v>
      </c>
      <c r="D621" s="8">
        <v>141874</v>
      </c>
      <c r="E621" s="8" t="s">
        <v>27</v>
      </c>
      <c r="F621" s="8">
        <v>1</v>
      </c>
      <c r="G621" s="23">
        <f t="shared" si="37"/>
        <v>787</v>
      </c>
      <c r="H621" s="9">
        <v>2609.12</v>
      </c>
      <c r="I621" s="9">
        <v>2609.12</v>
      </c>
      <c r="J621" s="8" t="s">
        <v>66</v>
      </c>
      <c r="K621" s="10">
        <f t="shared" si="38"/>
        <v>1822.12</v>
      </c>
      <c r="L621" s="11">
        <f t="shared" si="39"/>
        <v>1822.12</v>
      </c>
      <c r="M621" s="19">
        <f t="shared" si="40"/>
        <v>69.836573250751215</v>
      </c>
    </row>
    <row r="622" spans="1:13" x14ac:dyDescent="0.3">
      <c r="A622" s="7" t="s">
        <v>59</v>
      </c>
      <c r="B622" s="8" t="s">
        <v>60</v>
      </c>
      <c r="C622" s="17">
        <v>50</v>
      </c>
      <c r="D622" s="8">
        <v>141875</v>
      </c>
      <c r="E622" s="8" t="s">
        <v>14</v>
      </c>
      <c r="F622" s="8">
        <v>1</v>
      </c>
      <c r="G622" s="23">
        <f t="shared" si="37"/>
        <v>50</v>
      </c>
      <c r="H622" s="9">
        <v>191.25</v>
      </c>
      <c r="I622" s="9">
        <v>191.25</v>
      </c>
      <c r="J622" s="8" t="s">
        <v>15</v>
      </c>
      <c r="K622" s="10">
        <f t="shared" si="38"/>
        <v>141.25</v>
      </c>
      <c r="L622" s="11">
        <f t="shared" si="39"/>
        <v>141.25</v>
      </c>
      <c r="M622" s="19">
        <f t="shared" si="40"/>
        <v>73.856209150326805</v>
      </c>
    </row>
    <row r="623" spans="1:13" x14ac:dyDescent="0.3">
      <c r="A623" s="7" t="s">
        <v>294</v>
      </c>
      <c r="B623" s="8" t="s">
        <v>41</v>
      </c>
      <c r="C623" s="17">
        <v>475</v>
      </c>
      <c r="D623" s="8">
        <v>141876</v>
      </c>
      <c r="E623" s="8" t="s">
        <v>14</v>
      </c>
      <c r="F623" s="8">
        <v>1</v>
      </c>
      <c r="G623" s="23">
        <f t="shared" si="37"/>
        <v>475</v>
      </c>
      <c r="H623" s="9">
        <v>1817.3</v>
      </c>
      <c r="I623" s="9">
        <v>1817.3</v>
      </c>
      <c r="J623" s="8" t="s">
        <v>15</v>
      </c>
      <c r="K623" s="10">
        <f t="shared" si="38"/>
        <v>1342.3</v>
      </c>
      <c r="L623" s="11">
        <f t="shared" si="39"/>
        <v>1342.3</v>
      </c>
      <c r="M623" s="19">
        <f t="shared" si="40"/>
        <v>73.862323226764985</v>
      </c>
    </row>
    <row r="624" spans="1:13" x14ac:dyDescent="0.3">
      <c r="A624" s="7" t="s">
        <v>91</v>
      </c>
      <c r="B624" s="8" t="s">
        <v>60</v>
      </c>
      <c r="C624" s="17">
        <v>64.5</v>
      </c>
      <c r="D624" s="8">
        <v>141877</v>
      </c>
      <c r="E624" s="8" t="s">
        <v>14</v>
      </c>
      <c r="F624" s="8">
        <v>1</v>
      </c>
      <c r="G624" s="23">
        <f t="shared" si="37"/>
        <v>64.5</v>
      </c>
      <c r="H624" s="9">
        <v>242.25</v>
      </c>
      <c r="I624" s="9">
        <v>242.25</v>
      </c>
      <c r="J624" s="8" t="s">
        <v>15</v>
      </c>
      <c r="K624" s="10">
        <f t="shared" si="38"/>
        <v>177.75</v>
      </c>
      <c r="L624" s="11">
        <f t="shared" si="39"/>
        <v>177.75</v>
      </c>
      <c r="M624" s="19">
        <f t="shared" si="40"/>
        <v>73.374613003095973</v>
      </c>
    </row>
    <row r="625" spans="1:13" x14ac:dyDescent="0.3">
      <c r="A625" s="7" t="s">
        <v>281</v>
      </c>
      <c r="B625" s="8" t="s">
        <v>54</v>
      </c>
      <c r="C625" s="17">
        <v>192</v>
      </c>
      <c r="D625" s="8">
        <v>141878</v>
      </c>
      <c r="E625" s="8" t="s">
        <v>14</v>
      </c>
      <c r="F625" s="8">
        <v>1</v>
      </c>
      <c r="G625" s="23">
        <f t="shared" si="37"/>
        <v>192</v>
      </c>
      <c r="H625" s="9">
        <v>735.25</v>
      </c>
      <c r="I625" s="9">
        <v>735.25</v>
      </c>
      <c r="J625" s="8" t="s">
        <v>15</v>
      </c>
      <c r="K625" s="10">
        <f t="shared" si="38"/>
        <v>543.25</v>
      </c>
      <c r="L625" s="11">
        <f t="shared" si="39"/>
        <v>543.25</v>
      </c>
      <c r="M625" s="19">
        <f t="shared" si="40"/>
        <v>73.886433185991166</v>
      </c>
    </row>
    <row r="626" spans="1:13" x14ac:dyDescent="0.3">
      <c r="A626" s="7" t="s">
        <v>368</v>
      </c>
      <c r="B626" s="8" t="s">
        <v>26</v>
      </c>
      <c r="C626" s="17">
        <v>297</v>
      </c>
      <c r="D626" s="8">
        <v>141879</v>
      </c>
      <c r="E626" s="8" t="s">
        <v>18</v>
      </c>
      <c r="F626" s="8">
        <v>1</v>
      </c>
      <c r="G626" s="23">
        <f t="shared" si="37"/>
        <v>297</v>
      </c>
      <c r="H626" s="9">
        <v>931.04</v>
      </c>
      <c r="I626" s="9">
        <v>931.04</v>
      </c>
      <c r="J626" s="8" t="s">
        <v>66</v>
      </c>
      <c r="K626" s="10">
        <f t="shared" si="38"/>
        <v>634.04</v>
      </c>
      <c r="L626" s="11">
        <f t="shared" si="39"/>
        <v>634.04</v>
      </c>
      <c r="M626" s="19">
        <f t="shared" si="40"/>
        <v>68.100189035916827</v>
      </c>
    </row>
    <row r="627" spans="1:13" x14ac:dyDescent="0.3">
      <c r="A627" s="7" t="s">
        <v>369</v>
      </c>
      <c r="B627" s="8" t="s">
        <v>41</v>
      </c>
      <c r="C627" s="17">
        <v>369</v>
      </c>
      <c r="D627" s="8">
        <v>141880</v>
      </c>
      <c r="E627" s="8" t="s">
        <v>18</v>
      </c>
      <c r="F627" s="8">
        <v>1</v>
      </c>
      <c r="G627" s="23">
        <f t="shared" si="37"/>
        <v>369</v>
      </c>
      <c r="H627" s="9">
        <v>1222.49</v>
      </c>
      <c r="I627" s="9">
        <v>1222.49</v>
      </c>
      <c r="J627" s="8" t="s">
        <v>19</v>
      </c>
      <c r="K627" s="10">
        <f t="shared" si="38"/>
        <v>853.49</v>
      </c>
      <c r="L627" s="11">
        <f t="shared" si="39"/>
        <v>853.49</v>
      </c>
      <c r="M627" s="19">
        <f t="shared" si="40"/>
        <v>69.815704013938756</v>
      </c>
    </row>
    <row r="628" spans="1:13" x14ac:dyDescent="0.3">
      <c r="A628" s="7" t="s">
        <v>314</v>
      </c>
      <c r="B628" s="8" t="s">
        <v>26</v>
      </c>
      <c r="C628" s="17">
        <v>282</v>
      </c>
      <c r="D628" s="8">
        <v>141881</v>
      </c>
      <c r="E628" s="8" t="s">
        <v>27</v>
      </c>
      <c r="F628" s="8">
        <v>1</v>
      </c>
      <c r="G628" s="23">
        <f t="shared" si="37"/>
        <v>282</v>
      </c>
      <c r="H628" s="9">
        <v>732.32</v>
      </c>
      <c r="I628" s="9">
        <v>732.32</v>
      </c>
      <c r="J628" s="8" t="s">
        <v>19</v>
      </c>
      <c r="K628" s="10">
        <f t="shared" si="38"/>
        <v>450.32000000000005</v>
      </c>
      <c r="L628" s="11">
        <f t="shared" si="39"/>
        <v>450.32000000000005</v>
      </c>
      <c r="M628" s="19">
        <f t="shared" si="40"/>
        <v>61.492243827834827</v>
      </c>
    </row>
    <row r="629" spans="1:13" x14ac:dyDescent="0.3">
      <c r="A629" s="7" t="s">
        <v>329</v>
      </c>
      <c r="B629" s="8" t="s">
        <v>96</v>
      </c>
      <c r="C629" s="17">
        <v>84</v>
      </c>
      <c r="D629" s="8">
        <v>141882</v>
      </c>
      <c r="E629" s="8" t="s">
        <v>14</v>
      </c>
      <c r="F629" s="8">
        <v>2</v>
      </c>
      <c r="G629" s="23">
        <f t="shared" si="37"/>
        <v>168</v>
      </c>
      <c r="H629" s="9">
        <v>361.25</v>
      </c>
      <c r="I629" s="9">
        <v>722.5</v>
      </c>
      <c r="J629" s="8" t="s">
        <v>15</v>
      </c>
      <c r="K629" s="10">
        <f t="shared" si="38"/>
        <v>277.25</v>
      </c>
      <c r="L629" s="11">
        <f t="shared" si="39"/>
        <v>554.5</v>
      </c>
      <c r="M629" s="19">
        <f t="shared" si="40"/>
        <v>76.747404844290656</v>
      </c>
    </row>
    <row r="630" spans="1:13" x14ac:dyDescent="0.3">
      <c r="A630" s="7" t="s">
        <v>370</v>
      </c>
      <c r="B630" s="8" t="s">
        <v>219</v>
      </c>
      <c r="C630" s="17">
        <v>25.5</v>
      </c>
      <c r="D630" s="8">
        <v>141883</v>
      </c>
      <c r="E630" s="8" t="s">
        <v>14</v>
      </c>
      <c r="F630" s="8">
        <v>1</v>
      </c>
      <c r="G630" s="23">
        <f t="shared" si="37"/>
        <v>25.5</v>
      </c>
      <c r="H630" s="9">
        <v>54.4</v>
      </c>
      <c r="I630" s="9">
        <v>54.4</v>
      </c>
      <c r="J630" s="8" t="s">
        <v>15</v>
      </c>
      <c r="K630" s="10">
        <f t="shared" si="38"/>
        <v>28.9</v>
      </c>
      <c r="L630" s="11">
        <f t="shared" si="39"/>
        <v>28.9</v>
      </c>
      <c r="M630" s="19">
        <f t="shared" si="40"/>
        <v>53.125</v>
      </c>
    </row>
    <row r="631" spans="1:13" x14ac:dyDescent="0.3">
      <c r="A631" s="7" t="s">
        <v>187</v>
      </c>
      <c r="B631" s="8" t="s">
        <v>21</v>
      </c>
      <c r="C631" s="17">
        <v>338</v>
      </c>
      <c r="D631" s="8">
        <v>141884</v>
      </c>
      <c r="E631" s="8" t="s">
        <v>18</v>
      </c>
      <c r="F631" s="8">
        <v>1</v>
      </c>
      <c r="G631" s="23">
        <f t="shared" si="37"/>
        <v>338</v>
      </c>
      <c r="H631" s="9">
        <v>1196</v>
      </c>
      <c r="I631" s="9">
        <v>1196</v>
      </c>
      <c r="J631" s="8" t="s">
        <v>66</v>
      </c>
      <c r="K631" s="10">
        <f t="shared" si="38"/>
        <v>858</v>
      </c>
      <c r="L631" s="11">
        <f t="shared" si="39"/>
        <v>858</v>
      </c>
      <c r="M631" s="19">
        <f t="shared" si="40"/>
        <v>71.739130434782609</v>
      </c>
    </row>
    <row r="632" spans="1:13" x14ac:dyDescent="0.3">
      <c r="A632" s="7" t="s">
        <v>371</v>
      </c>
      <c r="B632" s="8" t="s">
        <v>32</v>
      </c>
      <c r="C632" s="17">
        <v>1211</v>
      </c>
      <c r="D632" s="8">
        <v>141885</v>
      </c>
      <c r="E632" s="8" t="s">
        <v>18</v>
      </c>
      <c r="F632" s="8">
        <v>1</v>
      </c>
      <c r="G632" s="23">
        <f t="shared" si="37"/>
        <v>1211</v>
      </c>
      <c r="H632" s="9">
        <v>1917.29</v>
      </c>
      <c r="I632" s="9">
        <v>1917.29</v>
      </c>
      <c r="J632" s="8" t="s">
        <v>66</v>
      </c>
      <c r="K632" s="10">
        <f t="shared" si="38"/>
        <v>706.29</v>
      </c>
      <c r="L632" s="11">
        <f t="shared" si="39"/>
        <v>706.29</v>
      </c>
      <c r="M632" s="19">
        <f t="shared" si="40"/>
        <v>36.837932707102212</v>
      </c>
    </row>
    <row r="633" spans="1:13" x14ac:dyDescent="0.3">
      <c r="A633" s="7" t="s">
        <v>366</v>
      </c>
      <c r="B633" s="8" t="s">
        <v>81</v>
      </c>
      <c r="C633" s="17">
        <v>249</v>
      </c>
      <c r="D633" s="8">
        <v>141886</v>
      </c>
      <c r="E633" s="8" t="s">
        <v>18</v>
      </c>
      <c r="F633" s="8">
        <v>1</v>
      </c>
      <c r="G633" s="23">
        <f t="shared" si="37"/>
        <v>249</v>
      </c>
      <c r="H633" s="9">
        <v>460</v>
      </c>
      <c r="I633" s="9">
        <v>460</v>
      </c>
      <c r="J633" s="8" t="s">
        <v>19</v>
      </c>
      <c r="K633" s="10">
        <f t="shared" si="38"/>
        <v>211</v>
      </c>
      <c r="L633" s="11">
        <f t="shared" si="39"/>
        <v>211</v>
      </c>
      <c r="M633" s="19">
        <f t="shared" si="40"/>
        <v>45.869565217391305</v>
      </c>
    </row>
    <row r="634" spans="1:13" x14ac:dyDescent="0.3">
      <c r="A634" s="7" t="s">
        <v>347</v>
      </c>
      <c r="B634" s="8" t="s">
        <v>54</v>
      </c>
      <c r="C634" s="17">
        <v>187</v>
      </c>
      <c r="D634" s="8">
        <v>141887</v>
      </c>
      <c r="E634" s="8" t="s">
        <v>14</v>
      </c>
      <c r="F634" s="8">
        <v>1</v>
      </c>
      <c r="G634" s="23">
        <f t="shared" si="37"/>
        <v>187</v>
      </c>
      <c r="H634" s="9">
        <v>718.25</v>
      </c>
      <c r="I634" s="9">
        <v>718.25</v>
      </c>
      <c r="J634" s="8" t="s">
        <v>15</v>
      </c>
      <c r="K634" s="10">
        <f t="shared" si="38"/>
        <v>531.25</v>
      </c>
      <c r="L634" s="11">
        <f t="shared" si="39"/>
        <v>531.25</v>
      </c>
      <c r="M634" s="19">
        <f t="shared" si="40"/>
        <v>73.964497041420117</v>
      </c>
    </row>
    <row r="635" spans="1:13" x14ac:dyDescent="0.3">
      <c r="A635" s="7" t="s">
        <v>372</v>
      </c>
      <c r="B635" s="8" t="s">
        <v>13</v>
      </c>
      <c r="C635" s="17">
        <v>258</v>
      </c>
      <c r="D635" s="8">
        <v>141888</v>
      </c>
      <c r="E635" s="8" t="s">
        <v>14</v>
      </c>
      <c r="F635" s="8">
        <v>1</v>
      </c>
      <c r="G635" s="23">
        <f t="shared" si="37"/>
        <v>258</v>
      </c>
      <c r="H635" s="9">
        <v>1022.79</v>
      </c>
      <c r="I635" s="9">
        <v>1022.79</v>
      </c>
      <c r="J635" s="8" t="s">
        <v>15</v>
      </c>
      <c r="K635" s="10">
        <f t="shared" si="38"/>
        <v>764.79</v>
      </c>
      <c r="L635" s="11">
        <f t="shared" si="39"/>
        <v>764.79</v>
      </c>
      <c r="M635" s="19">
        <f t="shared" si="40"/>
        <v>74.774880473997598</v>
      </c>
    </row>
    <row r="636" spans="1:13" x14ac:dyDescent="0.3">
      <c r="A636" s="7" t="s">
        <v>49</v>
      </c>
      <c r="B636" s="8" t="s">
        <v>50</v>
      </c>
      <c r="C636" s="17">
        <v>88</v>
      </c>
      <c r="D636" s="8">
        <v>141889</v>
      </c>
      <c r="E636" s="8" t="s">
        <v>125</v>
      </c>
      <c r="F636" s="8">
        <v>1</v>
      </c>
      <c r="G636" s="23">
        <f t="shared" si="37"/>
        <v>88</v>
      </c>
      <c r="H636" s="9">
        <v>355.5</v>
      </c>
      <c r="I636" s="9">
        <v>355.5</v>
      </c>
      <c r="J636" s="8" t="s">
        <v>126</v>
      </c>
      <c r="K636" s="10">
        <f t="shared" si="38"/>
        <v>267.5</v>
      </c>
      <c r="L636" s="11">
        <f t="shared" si="39"/>
        <v>267.5</v>
      </c>
      <c r="M636" s="19">
        <f t="shared" si="40"/>
        <v>75.246132208157519</v>
      </c>
    </row>
    <row r="637" spans="1:13" x14ac:dyDescent="0.3">
      <c r="A637" s="7" t="s">
        <v>304</v>
      </c>
      <c r="B637" s="8" t="s">
        <v>88</v>
      </c>
      <c r="C637" s="17">
        <v>155</v>
      </c>
      <c r="D637" s="8">
        <v>141890</v>
      </c>
      <c r="E637" s="8" t="s">
        <v>14</v>
      </c>
      <c r="F637" s="8">
        <v>1</v>
      </c>
      <c r="G637" s="23">
        <f t="shared" si="37"/>
        <v>155</v>
      </c>
      <c r="H637" s="9">
        <v>514.25</v>
      </c>
      <c r="I637" s="9">
        <v>514.25</v>
      </c>
      <c r="J637" s="8" t="s">
        <v>15</v>
      </c>
      <c r="K637" s="10">
        <f t="shared" si="38"/>
        <v>359.25</v>
      </c>
      <c r="L637" s="11">
        <f t="shared" si="39"/>
        <v>359.25</v>
      </c>
      <c r="M637" s="19">
        <f t="shared" si="40"/>
        <v>69.859017987360232</v>
      </c>
    </row>
    <row r="638" spans="1:13" x14ac:dyDescent="0.3">
      <c r="A638" s="7" t="s">
        <v>59</v>
      </c>
      <c r="B638" s="8" t="s">
        <v>60</v>
      </c>
      <c r="C638" s="17">
        <v>50</v>
      </c>
      <c r="D638" s="8">
        <v>141891</v>
      </c>
      <c r="E638" s="8" t="s">
        <v>14</v>
      </c>
      <c r="F638" s="8">
        <v>1</v>
      </c>
      <c r="G638" s="23">
        <f t="shared" si="37"/>
        <v>50</v>
      </c>
      <c r="H638" s="9">
        <v>191.25</v>
      </c>
      <c r="I638" s="9">
        <v>191.25</v>
      </c>
      <c r="J638" s="8" t="s">
        <v>15</v>
      </c>
      <c r="K638" s="10">
        <f t="shared" si="38"/>
        <v>141.25</v>
      </c>
      <c r="L638" s="11">
        <f t="shared" si="39"/>
        <v>141.25</v>
      </c>
      <c r="M638" s="19">
        <f t="shared" si="40"/>
        <v>73.856209150326805</v>
      </c>
    </row>
    <row r="639" spans="1:13" x14ac:dyDescent="0.3">
      <c r="A639" s="7" t="s">
        <v>362</v>
      </c>
      <c r="B639" s="8" t="s">
        <v>74</v>
      </c>
      <c r="C639" s="17">
        <v>386</v>
      </c>
      <c r="D639" s="8">
        <v>141892</v>
      </c>
      <c r="E639" s="8" t="s">
        <v>14</v>
      </c>
      <c r="F639" s="8">
        <v>1</v>
      </c>
      <c r="G639" s="23">
        <f t="shared" si="37"/>
        <v>386</v>
      </c>
      <c r="H639" s="9">
        <v>1411</v>
      </c>
      <c r="I639" s="9">
        <v>1411</v>
      </c>
      <c r="J639" s="8" t="s">
        <v>39</v>
      </c>
      <c r="K639" s="10">
        <f t="shared" si="38"/>
        <v>1025</v>
      </c>
      <c r="L639" s="11">
        <f t="shared" si="39"/>
        <v>1025</v>
      </c>
      <c r="M639" s="19">
        <f t="shared" si="40"/>
        <v>72.64351523742026</v>
      </c>
    </row>
    <row r="640" spans="1:13" x14ac:dyDescent="0.3">
      <c r="A640" s="7" t="s">
        <v>144</v>
      </c>
      <c r="B640" s="8" t="s">
        <v>13</v>
      </c>
      <c r="C640" s="17">
        <v>202</v>
      </c>
      <c r="D640" s="8">
        <v>141892</v>
      </c>
      <c r="E640" s="8" t="s">
        <v>14</v>
      </c>
      <c r="F640" s="8">
        <v>2</v>
      </c>
      <c r="G640" s="23">
        <f t="shared" si="37"/>
        <v>404</v>
      </c>
      <c r="H640" s="9">
        <v>506.83</v>
      </c>
      <c r="I640" s="9">
        <v>1013.66</v>
      </c>
      <c r="J640" s="8" t="s">
        <v>39</v>
      </c>
      <c r="K640" s="10">
        <f t="shared" si="38"/>
        <v>304.83</v>
      </c>
      <c r="L640" s="11">
        <f t="shared" si="39"/>
        <v>609.66</v>
      </c>
      <c r="M640" s="19">
        <f t="shared" si="40"/>
        <v>60.144427125466123</v>
      </c>
    </row>
    <row r="641" spans="1:13" x14ac:dyDescent="0.3">
      <c r="A641" s="7" t="s">
        <v>256</v>
      </c>
      <c r="B641" s="8" t="s">
        <v>96</v>
      </c>
      <c r="C641" s="17">
        <v>84</v>
      </c>
      <c r="D641" s="8">
        <v>141892</v>
      </c>
      <c r="E641" s="8" t="s">
        <v>14</v>
      </c>
      <c r="F641" s="8">
        <v>2</v>
      </c>
      <c r="G641" s="23">
        <f t="shared" si="37"/>
        <v>168</v>
      </c>
      <c r="H641" s="9">
        <v>340</v>
      </c>
      <c r="I641" s="9">
        <v>680</v>
      </c>
      <c r="J641" s="8" t="s">
        <v>39</v>
      </c>
      <c r="K641" s="10">
        <f t="shared" si="38"/>
        <v>256</v>
      </c>
      <c r="L641" s="11">
        <f t="shared" si="39"/>
        <v>512</v>
      </c>
      <c r="M641" s="19">
        <f t="shared" si="40"/>
        <v>75.294117647058826</v>
      </c>
    </row>
    <row r="642" spans="1:13" x14ac:dyDescent="0.3">
      <c r="A642" s="7" t="s">
        <v>46</v>
      </c>
      <c r="B642" s="8" t="s">
        <v>47</v>
      </c>
      <c r="C642" s="17">
        <v>133</v>
      </c>
      <c r="D642" s="8">
        <v>141892</v>
      </c>
      <c r="E642" s="8" t="s">
        <v>14</v>
      </c>
      <c r="F642" s="8">
        <v>2</v>
      </c>
      <c r="G642" s="23">
        <f t="shared" ref="G642:G705" si="41">I642-L642</f>
        <v>266</v>
      </c>
      <c r="H642" s="9">
        <v>565.25</v>
      </c>
      <c r="I642" s="9">
        <v>1130.5</v>
      </c>
      <c r="J642" s="8" t="s">
        <v>39</v>
      </c>
      <c r="K642" s="10">
        <f t="shared" ref="K642:K705" si="42">H642-C642</f>
        <v>432.25</v>
      </c>
      <c r="L642" s="11">
        <f t="shared" ref="L642:L705" si="43">K642*F642</f>
        <v>864.5</v>
      </c>
      <c r="M642" s="19">
        <f t="shared" si="40"/>
        <v>76.470588235294116</v>
      </c>
    </row>
    <row r="643" spans="1:13" x14ac:dyDescent="0.3">
      <c r="A643" s="7" t="s">
        <v>206</v>
      </c>
      <c r="B643" s="8" t="s">
        <v>60</v>
      </c>
      <c r="C643" s="17">
        <v>49</v>
      </c>
      <c r="D643" s="8">
        <v>141893</v>
      </c>
      <c r="E643" s="8" t="s">
        <v>27</v>
      </c>
      <c r="F643" s="8">
        <v>3</v>
      </c>
      <c r="G643" s="23">
        <f t="shared" si="41"/>
        <v>147.00000000000006</v>
      </c>
      <c r="H643" s="9">
        <v>165.6</v>
      </c>
      <c r="I643" s="9">
        <v>496.8</v>
      </c>
      <c r="J643" s="8" t="s">
        <v>64</v>
      </c>
      <c r="K643" s="10">
        <f t="shared" si="42"/>
        <v>116.6</v>
      </c>
      <c r="L643" s="11">
        <f t="shared" si="43"/>
        <v>349.79999999999995</v>
      </c>
      <c r="M643" s="19">
        <f t="shared" si="40"/>
        <v>70.410628019323667</v>
      </c>
    </row>
    <row r="644" spans="1:13" x14ac:dyDescent="0.3">
      <c r="A644" s="7" t="s">
        <v>373</v>
      </c>
      <c r="B644" s="8" t="s">
        <v>41</v>
      </c>
      <c r="C644" s="17">
        <v>329</v>
      </c>
      <c r="D644" s="8">
        <v>141894</v>
      </c>
      <c r="E644" s="8" t="s">
        <v>27</v>
      </c>
      <c r="F644" s="8">
        <v>1</v>
      </c>
      <c r="G644" s="23">
        <f t="shared" si="41"/>
        <v>329</v>
      </c>
      <c r="H644" s="9">
        <v>1210.72</v>
      </c>
      <c r="I644" s="9">
        <v>1210.72</v>
      </c>
      <c r="J644" s="8" t="s">
        <v>66</v>
      </c>
      <c r="K644" s="10">
        <f t="shared" si="42"/>
        <v>881.72</v>
      </c>
      <c r="L644" s="11">
        <f t="shared" si="43"/>
        <v>881.72</v>
      </c>
      <c r="M644" s="19">
        <f t="shared" si="40"/>
        <v>72.826086956521735</v>
      </c>
    </row>
    <row r="645" spans="1:13" x14ac:dyDescent="0.3">
      <c r="A645" s="7" t="s">
        <v>374</v>
      </c>
      <c r="B645" s="8" t="s">
        <v>90</v>
      </c>
      <c r="C645" s="17">
        <v>417</v>
      </c>
      <c r="D645" s="8">
        <v>141895</v>
      </c>
      <c r="E645" s="8" t="s">
        <v>18</v>
      </c>
      <c r="F645" s="8">
        <v>4</v>
      </c>
      <c r="G645" s="23">
        <f t="shared" si="41"/>
        <v>1668</v>
      </c>
      <c r="H645" s="9">
        <v>1380</v>
      </c>
      <c r="I645" s="9">
        <v>5520</v>
      </c>
      <c r="J645" s="8" t="s">
        <v>66</v>
      </c>
      <c r="K645" s="10">
        <f t="shared" si="42"/>
        <v>963</v>
      </c>
      <c r="L645" s="11">
        <f t="shared" si="43"/>
        <v>3852</v>
      </c>
      <c r="M645" s="19">
        <f t="shared" si="40"/>
        <v>69.782608695652172</v>
      </c>
    </row>
    <row r="646" spans="1:13" x14ac:dyDescent="0.3">
      <c r="A646" s="7" t="s">
        <v>252</v>
      </c>
      <c r="B646" s="8" t="s">
        <v>60</v>
      </c>
      <c r="C646" s="17">
        <v>54</v>
      </c>
      <c r="D646" s="8">
        <v>141896</v>
      </c>
      <c r="E646" s="8" t="s">
        <v>18</v>
      </c>
      <c r="F646" s="8">
        <v>2</v>
      </c>
      <c r="G646" s="23">
        <f t="shared" si="41"/>
        <v>108</v>
      </c>
      <c r="H646" s="9">
        <v>180.32</v>
      </c>
      <c r="I646" s="9">
        <v>360.64</v>
      </c>
      <c r="J646" s="8" t="s">
        <v>19</v>
      </c>
      <c r="K646" s="10">
        <f t="shared" si="42"/>
        <v>126.32</v>
      </c>
      <c r="L646" s="11">
        <f t="shared" si="43"/>
        <v>252.64</v>
      </c>
      <c r="M646" s="19">
        <f t="shared" si="40"/>
        <v>70.053238686779068</v>
      </c>
    </row>
    <row r="647" spans="1:13" x14ac:dyDescent="0.3">
      <c r="A647" s="7" t="s">
        <v>345</v>
      </c>
      <c r="B647" s="8" t="s">
        <v>50</v>
      </c>
      <c r="C647" s="17">
        <v>86</v>
      </c>
      <c r="D647" s="8">
        <v>141897</v>
      </c>
      <c r="E647" s="8" t="s">
        <v>18</v>
      </c>
      <c r="F647" s="8">
        <v>1</v>
      </c>
      <c r="G647" s="23">
        <f t="shared" si="41"/>
        <v>86</v>
      </c>
      <c r="H647" s="9">
        <v>283.36</v>
      </c>
      <c r="I647" s="9">
        <v>283.36</v>
      </c>
      <c r="J647" s="8" t="s">
        <v>19</v>
      </c>
      <c r="K647" s="10">
        <f t="shared" si="42"/>
        <v>197.36</v>
      </c>
      <c r="L647" s="11">
        <f t="shared" si="43"/>
        <v>197.36</v>
      </c>
      <c r="M647" s="19">
        <f t="shared" si="40"/>
        <v>69.649915302089212</v>
      </c>
    </row>
    <row r="648" spans="1:13" x14ac:dyDescent="0.3">
      <c r="A648" s="7" t="s">
        <v>91</v>
      </c>
      <c r="B648" s="8" t="s">
        <v>60</v>
      </c>
      <c r="C648" s="17">
        <v>64.5</v>
      </c>
      <c r="D648" s="8">
        <v>141898</v>
      </c>
      <c r="E648" s="8" t="s">
        <v>14</v>
      </c>
      <c r="F648" s="8">
        <v>3</v>
      </c>
      <c r="G648" s="23">
        <f t="shared" si="41"/>
        <v>193.5</v>
      </c>
      <c r="H648" s="9">
        <v>242.25</v>
      </c>
      <c r="I648" s="9">
        <v>726.75</v>
      </c>
      <c r="J648" s="8" t="s">
        <v>15</v>
      </c>
      <c r="K648" s="10">
        <f t="shared" si="42"/>
        <v>177.75</v>
      </c>
      <c r="L648" s="11">
        <f t="shared" si="43"/>
        <v>533.25</v>
      </c>
      <c r="M648" s="19">
        <f t="shared" si="40"/>
        <v>73.374613003095973</v>
      </c>
    </row>
    <row r="649" spans="1:13" x14ac:dyDescent="0.3">
      <c r="A649" s="7" t="s">
        <v>120</v>
      </c>
      <c r="B649" s="8" t="s">
        <v>60</v>
      </c>
      <c r="C649" s="17">
        <v>70</v>
      </c>
      <c r="D649" s="8">
        <v>141899</v>
      </c>
      <c r="E649" s="8" t="s">
        <v>14</v>
      </c>
      <c r="F649" s="8">
        <v>3</v>
      </c>
      <c r="G649" s="23">
        <f t="shared" si="41"/>
        <v>210</v>
      </c>
      <c r="H649" s="9">
        <v>267.75</v>
      </c>
      <c r="I649" s="9">
        <v>803.25</v>
      </c>
      <c r="J649" s="8" t="s">
        <v>15</v>
      </c>
      <c r="K649" s="10">
        <f t="shared" si="42"/>
        <v>197.75</v>
      </c>
      <c r="L649" s="11">
        <f t="shared" si="43"/>
        <v>593.25</v>
      </c>
      <c r="M649" s="19">
        <f t="shared" si="40"/>
        <v>73.856209150326805</v>
      </c>
    </row>
    <row r="650" spans="1:13" x14ac:dyDescent="0.3">
      <c r="A650" s="7" t="s">
        <v>133</v>
      </c>
      <c r="B650" s="8" t="s">
        <v>74</v>
      </c>
      <c r="C650" s="17">
        <v>448</v>
      </c>
      <c r="D650" s="8">
        <v>141900</v>
      </c>
      <c r="E650" s="8" t="s">
        <v>27</v>
      </c>
      <c r="F650" s="8">
        <v>1</v>
      </c>
      <c r="G650" s="23">
        <f t="shared" si="41"/>
        <v>448</v>
      </c>
      <c r="H650" s="9">
        <v>1483.04</v>
      </c>
      <c r="I650" s="9">
        <v>1483.04</v>
      </c>
      <c r="J650" s="8" t="s">
        <v>66</v>
      </c>
      <c r="K650" s="10">
        <f t="shared" si="42"/>
        <v>1035.04</v>
      </c>
      <c r="L650" s="11">
        <f t="shared" si="43"/>
        <v>1035.04</v>
      </c>
      <c r="M650" s="19">
        <f t="shared" si="40"/>
        <v>69.791779048441043</v>
      </c>
    </row>
    <row r="651" spans="1:13" x14ac:dyDescent="0.3">
      <c r="A651" s="7" t="s">
        <v>355</v>
      </c>
      <c r="B651" s="8" t="s">
        <v>96</v>
      </c>
      <c r="C651" s="17">
        <v>89</v>
      </c>
      <c r="D651" s="8">
        <v>141900</v>
      </c>
      <c r="E651" s="8" t="s">
        <v>27</v>
      </c>
      <c r="F651" s="8">
        <v>2</v>
      </c>
      <c r="G651" s="23">
        <f t="shared" si="41"/>
        <v>178</v>
      </c>
      <c r="H651" s="9">
        <v>327.52</v>
      </c>
      <c r="I651" s="9">
        <v>655.04</v>
      </c>
      <c r="J651" s="8" t="s">
        <v>66</v>
      </c>
      <c r="K651" s="10">
        <f t="shared" si="42"/>
        <v>238.51999999999998</v>
      </c>
      <c r="L651" s="11">
        <f t="shared" si="43"/>
        <v>477.03999999999996</v>
      </c>
      <c r="M651" s="19">
        <f t="shared" si="40"/>
        <v>72.826086956521735</v>
      </c>
    </row>
    <row r="652" spans="1:13" x14ac:dyDescent="0.3">
      <c r="A652" s="7" t="s">
        <v>375</v>
      </c>
      <c r="B652" s="8" t="s">
        <v>111</v>
      </c>
      <c r="C652" s="17">
        <v>369</v>
      </c>
      <c r="D652" s="8">
        <v>141900</v>
      </c>
      <c r="E652" s="8" t="s">
        <v>27</v>
      </c>
      <c r="F652" s="8">
        <v>1</v>
      </c>
      <c r="G652" s="23">
        <f t="shared" si="41"/>
        <v>369</v>
      </c>
      <c r="H652" s="9">
        <v>680.8</v>
      </c>
      <c r="I652" s="9">
        <v>680.8</v>
      </c>
      <c r="J652" s="8" t="s">
        <v>66</v>
      </c>
      <c r="K652" s="10">
        <f t="shared" si="42"/>
        <v>311.79999999999995</v>
      </c>
      <c r="L652" s="11">
        <f t="shared" si="43"/>
        <v>311.79999999999995</v>
      </c>
      <c r="M652" s="19">
        <f t="shared" si="40"/>
        <v>45.799059929494703</v>
      </c>
    </row>
    <row r="653" spans="1:13" x14ac:dyDescent="0.3">
      <c r="A653" s="7" t="s">
        <v>376</v>
      </c>
      <c r="B653" s="8" t="s">
        <v>56</v>
      </c>
      <c r="C653" s="17">
        <v>165</v>
      </c>
      <c r="D653" s="8">
        <v>141900</v>
      </c>
      <c r="E653" s="8" t="s">
        <v>27</v>
      </c>
      <c r="F653" s="8">
        <v>1</v>
      </c>
      <c r="G653" s="23">
        <f t="shared" si="41"/>
        <v>165</v>
      </c>
      <c r="H653" s="9">
        <v>364.32</v>
      </c>
      <c r="I653" s="9">
        <v>364.32</v>
      </c>
      <c r="J653" s="8" t="s">
        <v>66</v>
      </c>
      <c r="K653" s="10">
        <f t="shared" si="42"/>
        <v>199.32</v>
      </c>
      <c r="L653" s="11">
        <f t="shared" si="43"/>
        <v>199.32</v>
      </c>
      <c r="M653" s="19">
        <f t="shared" si="40"/>
        <v>54.710144927536234</v>
      </c>
    </row>
    <row r="654" spans="1:13" x14ac:dyDescent="0.3">
      <c r="A654" s="7" t="s">
        <v>377</v>
      </c>
      <c r="B654" s="8">
        <v>0</v>
      </c>
      <c r="C654" s="17">
        <v>60</v>
      </c>
      <c r="D654" s="8">
        <v>141900</v>
      </c>
      <c r="E654" s="8" t="s">
        <v>27</v>
      </c>
      <c r="F654" s="8">
        <v>1</v>
      </c>
      <c r="G654" s="23">
        <f t="shared" si="41"/>
        <v>60</v>
      </c>
      <c r="H654" s="9">
        <v>132.47999999999999</v>
      </c>
      <c r="I654" s="9">
        <v>132.47999999999999</v>
      </c>
      <c r="J654" s="8" t="s">
        <v>66</v>
      </c>
      <c r="K654" s="10">
        <f t="shared" si="42"/>
        <v>72.47999999999999</v>
      </c>
      <c r="L654" s="11">
        <f t="shared" si="43"/>
        <v>72.47999999999999</v>
      </c>
      <c r="M654" s="19">
        <f t="shared" si="40"/>
        <v>54.710144927536234</v>
      </c>
    </row>
    <row r="655" spans="1:13" x14ac:dyDescent="0.3">
      <c r="A655" s="7" t="s">
        <v>233</v>
      </c>
      <c r="B655" s="8" t="s">
        <v>26</v>
      </c>
      <c r="C655" s="17">
        <v>75</v>
      </c>
      <c r="D655" s="8">
        <v>141901</v>
      </c>
      <c r="E655" s="8" t="s">
        <v>18</v>
      </c>
      <c r="F655" s="8">
        <v>2</v>
      </c>
      <c r="G655" s="23">
        <f t="shared" si="41"/>
        <v>150</v>
      </c>
      <c r="H655" s="9">
        <v>246.56</v>
      </c>
      <c r="I655" s="9">
        <v>493.12</v>
      </c>
      <c r="J655" s="8" t="s">
        <v>19</v>
      </c>
      <c r="K655" s="10">
        <f t="shared" si="42"/>
        <v>171.56</v>
      </c>
      <c r="L655" s="11">
        <f t="shared" si="43"/>
        <v>343.12</v>
      </c>
      <c r="M655" s="19">
        <f t="shared" ref="M655:M718" si="44">L655/I655*100</f>
        <v>69.581440622972096</v>
      </c>
    </row>
    <row r="656" spans="1:13" x14ac:dyDescent="0.3">
      <c r="A656" s="7" t="s">
        <v>168</v>
      </c>
      <c r="B656" s="8" t="s">
        <v>41</v>
      </c>
      <c r="C656" s="17">
        <v>787</v>
      </c>
      <c r="D656" s="8">
        <v>141902</v>
      </c>
      <c r="E656" s="8" t="s">
        <v>27</v>
      </c>
      <c r="F656" s="8">
        <v>1</v>
      </c>
      <c r="G656" s="23">
        <f t="shared" si="41"/>
        <v>787</v>
      </c>
      <c r="H656" s="9">
        <v>2609.12</v>
      </c>
      <c r="I656" s="9">
        <v>2609.12</v>
      </c>
      <c r="J656" s="8" t="s">
        <v>66</v>
      </c>
      <c r="K656" s="10">
        <f t="shared" si="42"/>
        <v>1822.12</v>
      </c>
      <c r="L656" s="11">
        <f t="shared" si="43"/>
        <v>1822.12</v>
      </c>
      <c r="M656" s="19">
        <f t="shared" si="44"/>
        <v>69.836573250751215</v>
      </c>
    </row>
    <row r="657" spans="1:13" x14ac:dyDescent="0.3">
      <c r="A657" s="7" t="s">
        <v>378</v>
      </c>
      <c r="B657" s="8" t="s">
        <v>94</v>
      </c>
      <c r="C657" s="17">
        <v>12</v>
      </c>
      <c r="D657" s="8">
        <v>141903</v>
      </c>
      <c r="E657" s="8" t="s">
        <v>18</v>
      </c>
      <c r="F657" s="8">
        <v>1</v>
      </c>
      <c r="G657" s="23">
        <f t="shared" si="41"/>
        <v>12</v>
      </c>
      <c r="H657" s="9">
        <v>25.76</v>
      </c>
      <c r="I657" s="9">
        <v>25.76</v>
      </c>
      <c r="J657" s="8" t="s">
        <v>19</v>
      </c>
      <c r="K657" s="10">
        <f t="shared" si="42"/>
        <v>13.760000000000002</v>
      </c>
      <c r="L657" s="11">
        <f t="shared" si="43"/>
        <v>13.760000000000002</v>
      </c>
      <c r="M657" s="19">
        <f t="shared" si="44"/>
        <v>53.41614906832298</v>
      </c>
    </row>
    <row r="658" spans="1:13" x14ac:dyDescent="0.3">
      <c r="A658" s="7" t="s">
        <v>322</v>
      </c>
      <c r="B658" s="8" t="s">
        <v>156</v>
      </c>
      <c r="C658" s="17">
        <v>248</v>
      </c>
      <c r="D658" s="8">
        <v>141904</v>
      </c>
      <c r="E658" s="8" t="s">
        <v>14</v>
      </c>
      <c r="F658" s="8">
        <v>1</v>
      </c>
      <c r="G658" s="23">
        <f t="shared" si="41"/>
        <v>248</v>
      </c>
      <c r="H658" s="9">
        <v>1282.5</v>
      </c>
      <c r="I658" s="9">
        <v>1282.5</v>
      </c>
      <c r="J658" s="8" t="s">
        <v>15</v>
      </c>
      <c r="K658" s="10">
        <f t="shared" si="42"/>
        <v>1034.5</v>
      </c>
      <c r="L658" s="11">
        <f t="shared" si="43"/>
        <v>1034.5</v>
      </c>
      <c r="M658" s="19">
        <f t="shared" si="44"/>
        <v>80.662768031189074</v>
      </c>
    </row>
    <row r="659" spans="1:13" x14ac:dyDescent="0.3">
      <c r="A659" s="7" t="s">
        <v>379</v>
      </c>
      <c r="B659" s="8" t="s">
        <v>74</v>
      </c>
      <c r="C659" s="17">
        <v>353</v>
      </c>
      <c r="D659" s="8">
        <v>141905</v>
      </c>
      <c r="E659" s="8" t="s">
        <v>27</v>
      </c>
      <c r="F659" s="8">
        <v>1</v>
      </c>
      <c r="G659" s="23">
        <f t="shared" si="41"/>
        <v>353</v>
      </c>
      <c r="H659" s="9">
        <v>1483.04</v>
      </c>
      <c r="I659" s="9">
        <v>1483.04</v>
      </c>
      <c r="J659" s="8" t="s">
        <v>66</v>
      </c>
      <c r="K659" s="10">
        <f t="shared" si="42"/>
        <v>1130.04</v>
      </c>
      <c r="L659" s="11">
        <f t="shared" si="43"/>
        <v>1130.04</v>
      </c>
      <c r="M659" s="19">
        <f t="shared" si="44"/>
        <v>76.19754018772251</v>
      </c>
    </row>
    <row r="660" spans="1:13" x14ac:dyDescent="0.3">
      <c r="A660" s="7" t="s">
        <v>182</v>
      </c>
      <c r="B660" s="8" t="s">
        <v>50</v>
      </c>
      <c r="C660" s="17">
        <v>116</v>
      </c>
      <c r="D660" s="8">
        <v>141906</v>
      </c>
      <c r="E660" s="8" t="s">
        <v>18</v>
      </c>
      <c r="F660" s="8">
        <v>1</v>
      </c>
      <c r="G660" s="23">
        <f t="shared" si="41"/>
        <v>116</v>
      </c>
      <c r="H660" s="9">
        <v>409.95</v>
      </c>
      <c r="I660" s="9">
        <v>409.95</v>
      </c>
      <c r="J660" s="8" t="s">
        <v>39</v>
      </c>
      <c r="K660" s="10">
        <f t="shared" si="42"/>
        <v>293.95</v>
      </c>
      <c r="L660" s="11">
        <f t="shared" si="43"/>
        <v>293.95</v>
      </c>
      <c r="M660" s="19">
        <f t="shared" si="44"/>
        <v>71.703866325161599</v>
      </c>
    </row>
    <row r="661" spans="1:13" x14ac:dyDescent="0.3">
      <c r="A661" s="7" t="s">
        <v>380</v>
      </c>
      <c r="B661" s="8" t="s">
        <v>21</v>
      </c>
      <c r="C661" s="17">
        <v>175</v>
      </c>
      <c r="D661" s="8">
        <v>141906</v>
      </c>
      <c r="E661" s="8" t="s">
        <v>18</v>
      </c>
      <c r="F661" s="8">
        <v>1</v>
      </c>
      <c r="G661" s="23">
        <f t="shared" si="41"/>
        <v>175</v>
      </c>
      <c r="H661" s="9">
        <v>576.04</v>
      </c>
      <c r="I661" s="9">
        <v>576.04</v>
      </c>
      <c r="J661" s="8" t="s">
        <v>39</v>
      </c>
      <c r="K661" s="10">
        <f t="shared" si="42"/>
        <v>401.03999999999996</v>
      </c>
      <c r="L661" s="11">
        <f t="shared" si="43"/>
        <v>401.03999999999996</v>
      </c>
      <c r="M661" s="19">
        <f t="shared" si="44"/>
        <v>69.620165266300944</v>
      </c>
    </row>
    <row r="662" spans="1:13" x14ac:dyDescent="0.3">
      <c r="A662" s="7" t="s">
        <v>276</v>
      </c>
      <c r="B662" s="8" t="s">
        <v>41</v>
      </c>
      <c r="C662" s="17">
        <v>309</v>
      </c>
      <c r="D662" s="8">
        <v>141907</v>
      </c>
      <c r="E662" s="8" t="s">
        <v>27</v>
      </c>
      <c r="F662" s="8">
        <v>1</v>
      </c>
      <c r="G662" s="23">
        <f t="shared" si="41"/>
        <v>309</v>
      </c>
      <c r="H662" s="9">
        <v>1137.1199999999999</v>
      </c>
      <c r="I662" s="9">
        <v>1137.1199999999999</v>
      </c>
      <c r="J662" s="8" t="s">
        <v>66</v>
      </c>
      <c r="K662" s="10">
        <f t="shared" si="42"/>
        <v>828.11999999999989</v>
      </c>
      <c r="L662" s="11">
        <f t="shared" si="43"/>
        <v>828.11999999999989</v>
      </c>
      <c r="M662" s="19">
        <f t="shared" si="44"/>
        <v>72.826086956521735</v>
      </c>
    </row>
    <row r="663" spans="1:13" x14ac:dyDescent="0.3">
      <c r="A663" s="7" t="s">
        <v>62</v>
      </c>
      <c r="B663" s="8">
        <v>0</v>
      </c>
      <c r="C663" s="17">
        <v>1</v>
      </c>
      <c r="D663" s="8">
        <v>141908</v>
      </c>
      <c r="E663" s="8" t="s">
        <v>18</v>
      </c>
      <c r="F663" s="8">
        <v>1</v>
      </c>
      <c r="G663" s="23">
        <f t="shared" si="41"/>
        <v>1</v>
      </c>
      <c r="H663" s="9">
        <v>315.74</v>
      </c>
      <c r="I663" s="9">
        <v>315.74</v>
      </c>
      <c r="J663" s="8" t="s">
        <v>19</v>
      </c>
      <c r="K663" s="10">
        <f t="shared" si="42"/>
        <v>314.74</v>
      </c>
      <c r="L663" s="11">
        <f t="shared" si="43"/>
        <v>314.74</v>
      </c>
      <c r="M663" s="19">
        <f t="shared" si="44"/>
        <v>99.683283714448606</v>
      </c>
    </row>
    <row r="664" spans="1:13" x14ac:dyDescent="0.3">
      <c r="A664" s="7" t="s">
        <v>381</v>
      </c>
      <c r="B664" s="8" t="s">
        <v>56</v>
      </c>
      <c r="C664" s="17">
        <v>98.5</v>
      </c>
      <c r="D664" s="8">
        <v>141909</v>
      </c>
      <c r="E664" s="8" t="s">
        <v>18</v>
      </c>
      <c r="F664" s="8">
        <v>1</v>
      </c>
      <c r="G664" s="23">
        <f t="shared" si="41"/>
        <v>98.5</v>
      </c>
      <c r="H664" s="9">
        <v>217.12</v>
      </c>
      <c r="I664" s="9">
        <v>217.12</v>
      </c>
      <c r="J664" s="8" t="s">
        <v>33</v>
      </c>
      <c r="K664" s="10">
        <f t="shared" si="42"/>
        <v>118.62</v>
      </c>
      <c r="L664" s="11">
        <f t="shared" si="43"/>
        <v>118.62</v>
      </c>
      <c r="M664" s="19">
        <f t="shared" si="44"/>
        <v>54.633382461311719</v>
      </c>
    </row>
    <row r="665" spans="1:13" x14ac:dyDescent="0.3">
      <c r="A665" s="7" t="s">
        <v>382</v>
      </c>
      <c r="B665" s="8" t="s">
        <v>90</v>
      </c>
      <c r="C665" s="17">
        <v>787</v>
      </c>
      <c r="D665" s="8">
        <v>141910</v>
      </c>
      <c r="E665" s="8" t="s">
        <v>27</v>
      </c>
      <c r="F665" s="8">
        <v>1</v>
      </c>
      <c r="G665" s="23">
        <f t="shared" si="41"/>
        <v>787</v>
      </c>
      <c r="H665" s="9">
        <v>2388.3200000000002</v>
      </c>
      <c r="I665" s="9">
        <v>2388.3200000000002</v>
      </c>
      <c r="J665" s="8" t="s">
        <v>39</v>
      </c>
      <c r="K665" s="10">
        <f t="shared" si="42"/>
        <v>1601.3200000000002</v>
      </c>
      <c r="L665" s="11">
        <f t="shared" si="43"/>
        <v>1601.3200000000002</v>
      </c>
      <c r="M665" s="19">
        <f t="shared" si="44"/>
        <v>67.047966771621887</v>
      </c>
    </row>
    <row r="666" spans="1:13" x14ac:dyDescent="0.3">
      <c r="A666" s="7" t="s">
        <v>383</v>
      </c>
      <c r="B666" s="8" t="s">
        <v>52</v>
      </c>
      <c r="C666" s="17">
        <v>45</v>
      </c>
      <c r="D666" s="8">
        <v>141911</v>
      </c>
      <c r="E666" s="8" t="s">
        <v>27</v>
      </c>
      <c r="F666" s="8">
        <v>2</v>
      </c>
      <c r="G666" s="23">
        <f t="shared" si="41"/>
        <v>90</v>
      </c>
      <c r="H666" s="9">
        <v>77.28</v>
      </c>
      <c r="I666" s="9">
        <v>154.56</v>
      </c>
      <c r="J666" s="8" t="s">
        <v>19</v>
      </c>
      <c r="K666" s="10">
        <f t="shared" si="42"/>
        <v>32.28</v>
      </c>
      <c r="L666" s="11">
        <f t="shared" si="43"/>
        <v>64.56</v>
      </c>
      <c r="M666" s="19">
        <f t="shared" si="44"/>
        <v>41.770186335403722</v>
      </c>
    </row>
    <row r="667" spans="1:13" x14ac:dyDescent="0.3">
      <c r="A667" s="7" t="s">
        <v>384</v>
      </c>
      <c r="B667" s="8" t="s">
        <v>194</v>
      </c>
      <c r="C667" s="17">
        <v>267</v>
      </c>
      <c r="D667" s="8">
        <v>141911</v>
      </c>
      <c r="E667" s="8" t="s">
        <v>27</v>
      </c>
      <c r="F667" s="8">
        <v>2</v>
      </c>
      <c r="G667" s="23">
        <f t="shared" si="41"/>
        <v>534</v>
      </c>
      <c r="H667" s="9">
        <v>422.36</v>
      </c>
      <c r="I667" s="9">
        <v>844.72</v>
      </c>
      <c r="J667" s="8" t="s">
        <v>385</v>
      </c>
      <c r="K667" s="10">
        <f t="shared" si="42"/>
        <v>155.36000000000001</v>
      </c>
      <c r="L667" s="11">
        <f t="shared" si="43"/>
        <v>310.72000000000003</v>
      </c>
      <c r="M667" s="19">
        <f t="shared" si="44"/>
        <v>36.783786343403733</v>
      </c>
    </row>
    <row r="668" spans="1:13" x14ac:dyDescent="0.3">
      <c r="A668" s="7" t="s">
        <v>29</v>
      </c>
      <c r="B668" s="8" t="s">
        <v>30</v>
      </c>
      <c r="C668" s="17">
        <v>121</v>
      </c>
      <c r="D668" s="8">
        <v>141912</v>
      </c>
      <c r="E668" s="8" t="s">
        <v>14</v>
      </c>
      <c r="F668" s="8">
        <v>1</v>
      </c>
      <c r="G668" s="23">
        <f t="shared" si="41"/>
        <v>121</v>
      </c>
      <c r="H668" s="9">
        <v>514.25</v>
      </c>
      <c r="I668" s="9">
        <v>514.25</v>
      </c>
      <c r="J668" s="8" t="s">
        <v>15</v>
      </c>
      <c r="K668" s="10">
        <f t="shared" si="42"/>
        <v>393.25</v>
      </c>
      <c r="L668" s="11">
        <f t="shared" si="43"/>
        <v>393.25</v>
      </c>
      <c r="M668" s="19">
        <f t="shared" si="44"/>
        <v>76.470588235294116</v>
      </c>
    </row>
    <row r="669" spans="1:13" x14ac:dyDescent="0.3">
      <c r="A669" s="7" t="s">
        <v>75</v>
      </c>
      <c r="B669" s="8">
        <v>0</v>
      </c>
      <c r="C669" s="17">
        <v>50</v>
      </c>
      <c r="D669" s="8">
        <v>141913</v>
      </c>
      <c r="E669" s="8" t="s">
        <v>18</v>
      </c>
      <c r="F669" s="8">
        <v>1</v>
      </c>
      <c r="G669" s="23">
        <f t="shared" si="41"/>
        <v>50</v>
      </c>
      <c r="H669" s="9">
        <v>155</v>
      </c>
      <c r="I669" s="9">
        <v>155</v>
      </c>
      <c r="J669" s="8" t="s">
        <v>19</v>
      </c>
      <c r="K669" s="10">
        <f t="shared" si="42"/>
        <v>105</v>
      </c>
      <c r="L669" s="11">
        <f t="shared" si="43"/>
        <v>105</v>
      </c>
      <c r="M669" s="19">
        <f t="shared" si="44"/>
        <v>67.741935483870961</v>
      </c>
    </row>
    <row r="670" spans="1:13" x14ac:dyDescent="0.3">
      <c r="A670" s="7" t="s">
        <v>386</v>
      </c>
      <c r="B670" s="8">
        <v>0</v>
      </c>
      <c r="C670" s="17">
        <v>107</v>
      </c>
      <c r="D670" s="8">
        <v>141913</v>
      </c>
      <c r="E670" s="8" t="s">
        <v>18</v>
      </c>
      <c r="F670" s="8">
        <v>6</v>
      </c>
      <c r="G670" s="23">
        <f t="shared" si="41"/>
        <v>642.00000000000011</v>
      </c>
      <c r="H670" s="9">
        <v>258.33999999999997</v>
      </c>
      <c r="I670" s="9">
        <v>1550.04</v>
      </c>
      <c r="J670" s="8" t="s">
        <v>19</v>
      </c>
      <c r="K670" s="10">
        <f t="shared" si="42"/>
        <v>151.33999999999997</v>
      </c>
      <c r="L670" s="11">
        <f t="shared" si="43"/>
        <v>908.03999999999985</v>
      </c>
      <c r="M670" s="19">
        <f t="shared" si="44"/>
        <v>58.581714020283336</v>
      </c>
    </row>
    <row r="671" spans="1:13" x14ac:dyDescent="0.3">
      <c r="A671" s="7" t="s">
        <v>193</v>
      </c>
      <c r="B671" s="8" t="s">
        <v>194</v>
      </c>
      <c r="C671" s="17">
        <v>329</v>
      </c>
      <c r="D671" s="8">
        <v>141914</v>
      </c>
      <c r="E671" s="8" t="s">
        <v>27</v>
      </c>
      <c r="F671" s="8">
        <v>1</v>
      </c>
      <c r="G671" s="23">
        <f t="shared" si="41"/>
        <v>329</v>
      </c>
      <c r="H671" s="9">
        <v>727.9</v>
      </c>
      <c r="I671" s="9">
        <v>727.9</v>
      </c>
      <c r="J671" s="8" t="s">
        <v>19</v>
      </c>
      <c r="K671" s="10">
        <f t="shared" si="42"/>
        <v>398.9</v>
      </c>
      <c r="L671" s="11">
        <f t="shared" si="43"/>
        <v>398.9</v>
      </c>
      <c r="M671" s="19">
        <f t="shared" si="44"/>
        <v>54.801483720291245</v>
      </c>
    </row>
    <row r="672" spans="1:13" x14ac:dyDescent="0.3">
      <c r="A672" s="7" t="s">
        <v>387</v>
      </c>
      <c r="B672" s="8" t="s">
        <v>17</v>
      </c>
      <c r="C672" s="17">
        <v>69</v>
      </c>
      <c r="D672" s="8">
        <v>141915</v>
      </c>
      <c r="E672" s="8" t="s">
        <v>18</v>
      </c>
      <c r="F672" s="8">
        <v>2</v>
      </c>
      <c r="G672" s="23">
        <f t="shared" si="41"/>
        <v>138</v>
      </c>
      <c r="H672" s="9">
        <v>231.84</v>
      </c>
      <c r="I672" s="9">
        <v>463.68</v>
      </c>
      <c r="J672" s="8" t="s">
        <v>66</v>
      </c>
      <c r="K672" s="10">
        <f t="shared" si="42"/>
        <v>162.84</v>
      </c>
      <c r="L672" s="11">
        <f t="shared" si="43"/>
        <v>325.68</v>
      </c>
      <c r="M672" s="19">
        <f t="shared" si="44"/>
        <v>70.238095238095241</v>
      </c>
    </row>
    <row r="673" spans="1:13" x14ac:dyDescent="0.3">
      <c r="A673" s="7" t="s">
        <v>51</v>
      </c>
      <c r="B673" s="8" t="s">
        <v>52</v>
      </c>
      <c r="C673" s="17">
        <v>32</v>
      </c>
      <c r="D673" s="8">
        <v>141916</v>
      </c>
      <c r="E673" s="8" t="s">
        <v>18</v>
      </c>
      <c r="F673" s="8">
        <v>2</v>
      </c>
      <c r="G673" s="23">
        <f t="shared" si="41"/>
        <v>64</v>
      </c>
      <c r="H673" s="9">
        <v>55.2</v>
      </c>
      <c r="I673" s="9">
        <v>110.4</v>
      </c>
      <c r="J673" s="8" t="s">
        <v>33</v>
      </c>
      <c r="K673" s="10">
        <f t="shared" si="42"/>
        <v>23.200000000000003</v>
      </c>
      <c r="L673" s="11">
        <f t="shared" si="43"/>
        <v>46.400000000000006</v>
      </c>
      <c r="M673" s="19">
        <f t="shared" si="44"/>
        <v>42.028985507246382</v>
      </c>
    </row>
    <row r="674" spans="1:13" x14ac:dyDescent="0.3">
      <c r="A674" s="7" t="s">
        <v>62</v>
      </c>
      <c r="B674" s="8">
        <v>0</v>
      </c>
      <c r="C674" s="17">
        <v>1</v>
      </c>
      <c r="D674" s="8">
        <v>141917</v>
      </c>
      <c r="E674" s="8" t="s">
        <v>27</v>
      </c>
      <c r="F674" s="8">
        <v>1</v>
      </c>
      <c r="G674" s="23">
        <f t="shared" si="41"/>
        <v>1</v>
      </c>
      <c r="H674" s="9">
        <v>97.36</v>
      </c>
      <c r="I674" s="9">
        <v>97.36</v>
      </c>
      <c r="J674" s="8" t="s">
        <v>33</v>
      </c>
      <c r="K674" s="10">
        <f t="shared" si="42"/>
        <v>96.36</v>
      </c>
      <c r="L674" s="11">
        <f t="shared" si="43"/>
        <v>96.36</v>
      </c>
      <c r="M674" s="19">
        <f t="shared" si="44"/>
        <v>98.972884141331136</v>
      </c>
    </row>
    <row r="675" spans="1:13" x14ac:dyDescent="0.3">
      <c r="A675" s="7" t="s">
        <v>211</v>
      </c>
      <c r="B675" s="8" t="s">
        <v>90</v>
      </c>
      <c r="C675" s="17">
        <v>299</v>
      </c>
      <c r="D675" s="8">
        <v>141918</v>
      </c>
      <c r="E675" s="8" t="s">
        <v>18</v>
      </c>
      <c r="F675" s="8">
        <v>1</v>
      </c>
      <c r="G675" s="23">
        <f t="shared" si="41"/>
        <v>299</v>
      </c>
      <c r="H675" s="9">
        <v>1181.28</v>
      </c>
      <c r="I675" s="9">
        <v>1181.28</v>
      </c>
      <c r="J675" s="8" t="s">
        <v>66</v>
      </c>
      <c r="K675" s="10">
        <f t="shared" si="42"/>
        <v>882.28</v>
      </c>
      <c r="L675" s="11">
        <f t="shared" si="43"/>
        <v>882.28</v>
      </c>
      <c r="M675" s="19">
        <f t="shared" si="44"/>
        <v>74.688473520249218</v>
      </c>
    </row>
    <row r="676" spans="1:13" x14ac:dyDescent="0.3">
      <c r="A676" s="7" t="s">
        <v>114</v>
      </c>
      <c r="B676" s="8" t="s">
        <v>23</v>
      </c>
      <c r="C676" s="17">
        <v>50</v>
      </c>
      <c r="D676" s="8">
        <v>141918</v>
      </c>
      <c r="E676" s="8" t="s">
        <v>18</v>
      </c>
      <c r="F676" s="8">
        <v>1</v>
      </c>
      <c r="G676" s="23">
        <f t="shared" si="41"/>
        <v>50</v>
      </c>
      <c r="H676" s="9">
        <v>187.68</v>
      </c>
      <c r="I676" s="9">
        <v>187.68</v>
      </c>
      <c r="J676" s="8" t="s">
        <v>66</v>
      </c>
      <c r="K676" s="10">
        <f t="shared" si="42"/>
        <v>137.68</v>
      </c>
      <c r="L676" s="11">
        <f t="shared" si="43"/>
        <v>137.68</v>
      </c>
      <c r="M676" s="19">
        <f t="shared" si="44"/>
        <v>73.358908780903661</v>
      </c>
    </row>
    <row r="677" spans="1:13" x14ac:dyDescent="0.3">
      <c r="A677" s="7" t="s">
        <v>312</v>
      </c>
      <c r="B677" s="8" t="s">
        <v>37</v>
      </c>
      <c r="C677" s="17">
        <v>950</v>
      </c>
      <c r="D677" s="8">
        <v>141919</v>
      </c>
      <c r="E677" s="8" t="s">
        <v>18</v>
      </c>
      <c r="F677" s="8">
        <v>1</v>
      </c>
      <c r="G677" s="23">
        <f t="shared" si="41"/>
        <v>950</v>
      </c>
      <c r="H677" s="9">
        <v>724.96</v>
      </c>
      <c r="I677" s="9">
        <v>724.96</v>
      </c>
      <c r="J677" s="8" t="s">
        <v>19</v>
      </c>
      <c r="K677" s="10">
        <f t="shared" si="42"/>
        <v>-225.03999999999996</v>
      </c>
      <c r="L677" s="11">
        <f t="shared" si="43"/>
        <v>-225.03999999999996</v>
      </c>
      <c r="M677" s="19">
        <f t="shared" si="44"/>
        <v>-31.041712646214958</v>
      </c>
    </row>
    <row r="678" spans="1:13" x14ac:dyDescent="0.3">
      <c r="A678" s="7" t="s">
        <v>252</v>
      </c>
      <c r="B678" s="8" t="s">
        <v>60</v>
      </c>
      <c r="C678" s="17">
        <v>54</v>
      </c>
      <c r="D678" s="8">
        <v>141919</v>
      </c>
      <c r="E678" s="8" t="s">
        <v>18</v>
      </c>
      <c r="F678" s="8">
        <v>2</v>
      </c>
      <c r="G678" s="23">
        <f t="shared" si="41"/>
        <v>108</v>
      </c>
      <c r="H678" s="9">
        <v>180.32</v>
      </c>
      <c r="I678" s="9">
        <v>360.64</v>
      </c>
      <c r="J678" s="8" t="s">
        <v>19</v>
      </c>
      <c r="K678" s="10">
        <f t="shared" si="42"/>
        <v>126.32</v>
      </c>
      <c r="L678" s="11">
        <f t="shared" si="43"/>
        <v>252.64</v>
      </c>
      <c r="M678" s="19">
        <f t="shared" si="44"/>
        <v>70.053238686779068</v>
      </c>
    </row>
    <row r="679" spans="1:13" x14ac:dyDescent="0.3">
      <c r="A679" s="7" t="s">
        <v>388</v>
      </c>
      <c r="B679" s="8" t="s">
        <v>94</v>
      </c>
      <c r="C679" s="17">
        <v>21.5</v>
      </c>
      <c r="D679" s="8">
        <v>141919</v>
      </c>
      <c r="E679" s="8" t="s">
        <v>18</v>
      </c>
      <c r="F679" s="8">
        <v>1</v>
      </c>
      <c r="G679" s="23">
        <f t="shared" si="41"/>
        <v>21.5</v>
      </c>
      <c r="H679" s="9">
        <v>45.35</v>
      </c>
      <c r="I679" s="9">
        <v>45.35</v>
      </c>
      <c r="J679" s="8" t="s">
        <v>33</v>
      </c>
      <c r="K679" s="10">
        <f t="shared" si="42"/>
        <v>23.85</v>
      </c>
      <c r="L679" s="11">
        <f t="shared" si="43"/>
        <v>23.85</v>
      </c>
      <c r="M679" s="19">
        <f t="shared" si="44"/>
        <v>52.590959206174205</v>
      </c>
    </row>
    <row r="680" spans="1:13" x14ac:dyDescent="0.3">
      <c r="A680" s="7" t="s">
        <v>389</v>
      </c>
      <c r="B680" s="8" t="s">
        <v>94</v>
      </c>
      <c r="C680" s="17">
        <v>21</v>
      </c>
      <c r="D680" s="8">
        <v>141919</v>
      </c>
      <c r="E680" s="8" t="s">
        <v>18</v>
      </c>
      <c r="F680" s="8">
        <v>1</v>
      </c>
      <c r="G680" s="23">
        <f t="shared" si="41"/>
        <v>21</v>
      </c>
      <c r="H680" s="9">
        <v>45.35</v>
      </c>
      <c r="I680" s="9">
        <v>45.35</v>
      </c>
      <c r="J680" s="8" t="s">
        <v>33</v>
      </c>
      <c r="K680" s="10">
        <f t="shared" si="42"/>
        <v>24.35</v>
      </c>
      <c r="L680" s="11">
        <f t="shared" si="43"/>
        <v>24.35</v>
      </c>
      <c r="M680" s="19">
        <f t="shared" si="44"/>
        <v>53.693495038588757</v>
      </c>
    </row>
    <row r="681" spans="1:13" x14ac:dyDescent="0.3">
      <c r="A681" s="7" t="s">
        <v>154</v>
      </c>
      <c r="B681" s="8" t="s">
        <v>13</v>
      </c>
      <c r="C681" s="17">
        <v>267</v>
      </c>
      <c r="D681" s="8">
        <v>141920</v>
      </c>
      <c r="E681" s="8" t="s">
        <v>18</v>
      </c>
      <c r="F681" s="8">
        <v>1</v>
      </c>
      <c r="G681" s="23">
        <f t="shared" si="41"/>
        <v>267</v>
      </c>
      <c r="H681" s="9">
        <v>1041.44</v>
      </c>
      <c r="I681" s="9">
        <v>1041.44</v>
      </c>
      <c r="J681" s="8" t="s">
        <v>66</v>
      </c>
      <c r="K681" s="10">
        <f t="shared" si="42"/>
        <v>774.44</v>
      </c>
      <c r="L681" s="11">
        <f t="shared" si="43"/>
        <v>774.44</v>
      </c>
      <c r="M681" s="19">
        <f t="shared" si="44"/>
        <v>74.362421262866789</v>
      </c>
    </row>
    <row r="682" spans="1:13" x14ac:dyDescent="0.3">
      <c r="A682" s="7" t="s">
        <v>390</v>
      </c>
      <c r="B682" s="8" t="s">
        <v>90</v>
      </c>
      <c r="C682" s="17">
        <v>945</v>
      </c>
      <c r="D682" s="8">
        <v>141921</v>
      </c>
      <c r="E682" s="8" t="s">
        <v>27</v>
      </c>
      <c r="F682" s="8">
        <v>1</v>
      </c>
      <c r="G682" s="23">
        <f t="shared" si="41"/>
        <v>945</v>
      </c>
      <c r="H682" s="9">
        <v>2645.92</v>
      </c>
      <c r="I682" s="9">
        <v>2645.92</v>
      </c>
      <c r="J682" s="8" t="s">
        <v>39</v>
      </c>
      <c r="K682" s="10">
        <f t="shared" si="42"/>
        <v>1700.92</v>
      </c>
      <c r="L682" s="11">
        <f t="shared" si="43"/>
        <v>1700.92</v>
      </c>
      <c r="M682" s="19">
        <f t="shared" si="44"/>
        <v>64.284634456068218</v>
      </c>
    </row>
    <row r="683" spans="1:13" x14ac:dyDescent="0.3">
      <c r="A683" s="7" t="s">
        <v>199</v>
      </c>
      <c r="B683" s="8" t="s">
        <v>26</v>
      </c>
      <c r="C683" s="17">
        <v>161</v>
      </c>
      <c r="D683" s="8">
        <v>141921</v>
      </c>
      <c r="E683" s="8" t="s">
        <v>27</v>
      </c>
      <c r="F683" s="8">
        <v>1</v>
      </c>
      <c r="G683" s="23">
        <f t="shared" si="41"/>
        <v>161</v>
      </c>
      <c r="H683" s="9">
        <v>533.6</v>
      </c>
      <c r="I683" s="9">
        <v>533.6</v>
      </c>
      <c r="J683" s="8" t="s">
        <v>39</v>
      </c>
      <c r="K683" s="10">
        <f t="shared" si="42"/>
        <v>372.6</v>
      </c>
      <c r="L683" s="11">
        <f t="shared" si="43"/>
        <v>372.6</v>
      </c>
      <c r="M683" s="19">
        <f t="shared" si="44"/>
        <v>69.827586206896555</v>
      </c>
    </row>
    <row r="684" spans="1:13" x14ac:dyDescent="0.3">
      <c r="A684" s="7" t="s">
        <v>95</v>
      </c>
      <c r="B684" s="8" t="s">
        <v>96</v>
      </c>
      <c r="C684" s="17">
        <v>90</v>
      </c>
      <c r="D684" s="8">
        <v>141922</v>
      </c>
      <c r="E684" s="8" t="s">
        <v>18</v>
      </c>
      <c r="F684" s="8">
        <v>2</v>
      </c>
      <c r="G684" s="23">
        <f t="shared" si="41"/>
        <v>180</v>
      </c>
      <c r="H684" s="9">
        <v>334.88</v>
      </c>
      <c r="I684" s="9">
        <v>669.76</v>
      </c>
      <c r="J684" s="8" t="s">
        <v>19</v>
      </c>
      <c r="K684" s="10">
        <f t="shared" si="42"/>
        <v>244.88</v>
      </c>
      <c r="L684" s="11">
        <f t="shared" si="43"/>
        <v>489.76</v>
      </c>
      <c r="M684" s="19">
        <f t="shared" si="44"/>
        <v>73.124701385570944</v>
      </c>
    </row>
    <row r="685" spans="1:13" x14ac:dyDescent="0.3">
      <c r="A685" s="7" t="s">
        <v>337</v>
      </c>
      <c r="B685" s="8" t="s">
        <v>47</v>
      </c>
      <c r="C685" s="17">
        <v>173</v>
      </c>
      <c r="D685" s="8">
        <v>141922</v>
      </c>
      <c r="E685" s="8" t="s">
        <v>18</v>
      </c>
      <c r="F685" s="8">
        <v>1</v>
      </c>
      <c r="G685" s="23">
        <f t="shared" si="41"/>
        <v>173</v>
      </c>
      <c r="H685" s="9">
        <v>636.64</v>
      </c>
      <c r="I685" s="9">
        <v>636.64</v>
      </c>
      <c r="J685" s="8" t="s">
        <v>19</v>
      </c>
      <c r="K685" s="10">
        <f t="shared" si="42"/>
        <v>463.64</v>
      </c>
      <c r="L685" s="11">
        <f t="shared" si="43"/>
        <v>463.64</v>
      </c>
      <c r="M685" s="19">
        <f t="shared" si="44"/>
        <v>72.826086956521735</v>
      </c>
    </row>
    <row r="686" spans="1:13" x14ac:dyDescent="0.3">
      <c r="A686" s="7" t="s">
        <v>391</v>
      </c>
      <c r="B686" s="8" t="s">
        <v>90</v>
      </c>
      <c r="C686" s="17">
        <v>1993</v>
      </c>
      <c r="D686" s="8">
        <v>141923</v>
      </c>
      <c r="E686" s="8" t="s">
        <v>18</v>
      </c>
      <c r="F686" s="8">
        <v>1</v>
      </c>
      <c r="G686" s="23">
        <f t="shared" si="41"/>
        <v>1993</v>
      </c>
      <c r="H686" s="9">
        <v>5869.6</v>
      </c>
      <c r="I686" s="9">
        <v>5869.6</v>
      </c>
      <c r="J686" s="8" t="s">
        <v>66</v>
      </c>
      <c r="K686" s="10">
        <f t="shared" si="42"/>
        <v>3876.6000000000004</v>
      </c>
      <c r="L686" s="11">
        <f t="shared" si="43"/>
        <v>3876.6000000000004</v>
      </c>
      <c r="M686" s="19">
        <f t="shared" si="44"/>
        <v>66.045386397710232</v>
      </c>
    </row>
    <row r="687" spans="1:13" x14ac:dyDescent="0.3">
      <c r="A687" s="7" t="s">
        <v>75</v>
      </c>
      <c r="B687" s="8">
        <v>0</v>
      </c>
      <c r="C687" s="17">
        <v>50</v>
      </c>
      <c r="D687" s="8">
        <v>141923</v>
      </c>
      <c r="E687" s="8" t="s">
        <v>18</v>
      </c>
      <c r="F687" s="8">
        <v>1</v>
      </c>
      <c r="G687" s="23">
        <f t="shared" si="41"/>
        <v>50</v>
      </c>
      <c r="H687" s="9">
        <v>400</v>
      </c>
      <c r="I687" s="9">
        <v>400</v>
      </c>
      <c r="J687" s="8" t="s">
        <v>66</v>
      </c>
      <c r="K687" s="10">
        <f t="shared" si="42"/>
        <v>350</v>
      </c>
      <c r="L687" s="11">
        <f t="shared" si="43"/>
        <v>350</v>
      </c>
      <c r="M687" s="19">
        <f t="shared" si="44"/>
        <v>87.5</v>
      </c>
    </row>
    <row r="688" spans="1:13" x14ac:dyDescent="0.3">
      <c r="A688" s="7" t="s">
        <v>291</v>
      </c>
      <c r="B688" s="8" t="s">
        <v>26</v>
      </c>
      <c r="C688" s="17">
        <v>120</v>
      </c>
      <c r="D688" s="8">
        <v>141923</v>
      </c>
      <c r="E688" s="8" t="s">
        <v>18</v>
      </c>
      <c r="F688" s="8">
        <v>1</v>
      </c>
      <c r="G688" s="23">
        <f t="shared" si="41"/>
        <v>120</v>
      </c>
      <c r="H688" s="9">
        <v>445.28</v>
      </c>
      <c r="I688" s="9">
        <v>445.28</v>
      </c>
      <c r="J688" s="8" t="s">
        <v>66</v>
      </c>
      <c r="K688" s="10">
        <f t="shared" si="42"/>
        <v>325.27999999999997</v>
      </c>
      <c r="L688" s="11">
        <f t="shared" si="43"/>
        <v>325.27999999999997</v>
      </c>
      <c r="M688" s="19">
        <f t="shared" si="44"/>
        <v>73.05066475026949</v>
      </c>
    </row>
    <row r="689" spans="1:13" x14ac:dyDescent="0.3">
      <c r="A689" s="7" t="s">
        <v>134</v>
      </c>
      <c r="B689" s="8" t="s">
        <v>60</v>
      </c>
      <c r="C689" s="17">
        <v>57</v>
      </c>
      <c r="D689" s="8">
        <v>141923</v>
      </c>
      <c r="E689" s="8" t="s">
        <v>18</v>
      </c>
      <c r="F689" s="8">
        <v>5</v>
      </c>
      <c r="G689" s="23">
        <f t="shared" si="41"/>
        <v>284.99999999999989</v>
      </c>
      <c r="H689" s="9">
        <v>187.68</v>
      </c>
      <c r="I689" s="9">
        <v>938.4</v>
      </c>
      <c r="J689" s="8" t="s">
        <v>66</v>
      </c>
      <c r="K689" s="10">
        <f t="shared" si="42"/>
        <v>130.68</v>
      </c>
      <c r="L689" s="11">
        <f t="shared" si="43"/>
        <v>653.40000000000009</v>
      </c>
      <c r="M689" s="19">
        <f t="shared" si="44"/>
        <v>69.62915601023019</v>
      </c>
    </row>
    <row r="690" spans="1:13" x14ac:dyDescent="0.3">
      <c r="A690" s="7" t="s">
        <v>78</v>
      </c>
      <c r="B690" s="8" t="s">
        <v>60</v>
      </c>
      <c r="C690" s="17">
        <v>47</v>
      </c>
      <c r="D690" s="8">
        <v>141924</v>
      </c>
      <c r="E690" s="8" t="s">
        <v>14</v>
      </c>
      <c r="F690" s="8">
        <v>2</v>
      </c>
      <c r="G690" s="23">
        <f t="shared" si="41"/>
        <v>94</v>
      </c>
      <c r="H690" s="9">
        <v>182.75</v>
      </c>
      <c r="I690" s="9">
        <v>365.5</v>
      </c>
      <c r="J690" s="8" t="s">
        <v>15</v>
      </c>
      <c r="K690" s="10">
        <f t="shared" si="42"/>
        <v>135.75</v>
      </c>
      <c r="L690" s="11">
        <f t="shared" si="43"/>
        <v>271.5</v>
      </c>
      <c r="M690" s="19">
        <f t="shared" si="44"/>
        <v>74.281805745554024</v>
      </c>
    </row>
    <row r="691" spans="1:13" x14ac:dyDescent="0.3">
      <c r="A691" s="7" t="s">
        <v>392</v>
      </c>
      <c r="B691" s="8" t="s">
        <v>41</v>
      </c>
      <c r="C691" s="17">
        <v>369</v>
      </c>
      <c r="D691" s="8">
        <v>141925</v>
      </c>
      <c r="E691" s="8" t="s">
        <v>18</v>
      </c>
      <c r="F691" s="8">
        <v>1</v>
      </c>
      <c r="G691" s="23">
        <f t="shared" si="41"/>
        <v>369</v>
      </c>
      <c r="H691" s="9">
        <v>830</v>
      </c>
      <c r="I691" s="9">
        <v>830</v>
      </c>
      <c r="J691" s="8" t="s">
        <v>33</v>
      </c>
      <c r="K691" s="10">
        <f t="shared" si="42"/>
        <v>461</v>
      </c>
      <c r="L691" s="11">
        <f t="shared" si="43"/>
        <v>461</v>
      </c>
      <c r="M691" s="19">
        <f t="shared" si="44"/>
        <v>55.5421686746988</v>
      </c>
    </row>
    <row r="692" spans="1:13" x14ac:dyDescent="0.3">
      <c r="A692" s="7" t="s">
        <v>296</v>
      </c>
      <c r="B692" s="8" t="s">
        <v>21</v>
      </c>
      <c r="C692" s="17">
        <v>213</v>
      </c>
      <c r="D692" s="8">
        <v>141925</v>
      </c>
      <c r="E692" s="8" t="s">
        <v>18</v>
      </c>
      <c r="F692" s="8">
        <v>1</v>
      </c>
      <c r="G692" s="23">
        <f t="shared" si="41"/>
        <v>213</v>
      </c>
      <c r="H692" s="9">
        <v>573</v>
      </c>
      <c r="I692" s="9">
        <v>573</v>
      </c>
      <c r="J692" s="8" t="s">
        <v>33</v>
      </c>
      <c r="K692" s="10">
        <f t="shared" si="42"/>
        <v>360</v>
      </c>
      <c r="L692" s="11">
        <f t="shared" si="43"/>
        <v>360</v>
      </c>
      <c r="M692" s="19">
        <f t="shared" si="44"/>
        <v>62.827225130890049</v>
      </c>
    </row>
    <row r="693" spans="1:13" x14ac:dyDescent="0.3">
      <c r="A693" s="7" t="s">
        <v>188</v>
      </c>
      <c r="B693" s="8" t="s">
        <v>44</v>
      </c>
      <c r="C693" s="17">
        <v>49</v>
      </c>
      <c r="D693" s="8">
        <v>141925</v>
      </c>
      <c r="E693" s="8" t="s">
        <v>18</v>
      </c>
      <c r="F693" s="8">
        <v>6</v>
      </c>
      <c r="G693" s="23">
        <f t="shared" si="41"/>
        <v>294</v>
      </c>
      <c r="H693" s="9">
        <v>135</v>
      </c>
      <c r="I693" s="9">
        <v>810</v>
      </c>
      <c r="J693" s="8" t="s">
        <v>33</v>
      </c>
      <c r="K693" s="10">
        <f t="shared" si="42"/>
        <v>86</v>
      </c>
      <c r="L693" s="11">
        <f t="shared" si="43"/>
        <v>516</v>
      </c>
      <c r="M693" s="19">
        <f t="shared" si="44"/>
        <v>63.703703703703709</v>
      </c>
    </row>
    <row r="694" spans="1:13" x14ac:dyDescent="0.3">
      <c r="A694" s="7" t="s">
        <v>393</v>
      </c>
      <c r="B694" s="8" t="s">
        <v>88</v>
      </c>
      <c r="C694" s="17">
        <v>196</v>
      </c>
      <c r="D694" s="8">
        <v>141926</v>
      </c>
      <c r="E694" s="8" t="s">
        <v>27</v>
      </c>
      <c r="F694" s="8">
        <v>1</v>
      </c>
      <c r="G694" s="23">
        <f t="shared" si="41"/>
        <v>196</v>
      </c>
      <c r="H694" s="9">
        <v>386.4</v>
      </c>
      <c r="I694" s="9">
        <v>386.4</v>
      </c>
      <c r="J694" s="8" t="s">
        <v>19</v>
      </c>
      <c r="K694" s="10">
        <f t="shared" si="42"/>
        <v>190.39999999999998</v>
      </c>
      <c r="L694" s="11">
        <f t="shared" si="43"/>
        <v>190.39999999999998</v>
      </c>
      <c r="M694" s="19">
        <f t="shared" si="44"/>
        <v>49.275362318840578</v>
      </c>
    </row>
    <row r="695" spans="1:13" x14ac:dyDescent="0.3">
      <c r="A695" s="7" t="s">
        <v>59</v>
      </c>
      <c r="B695" s="8" t="s">
        <v>60</v>
      </c>
      <c r="C695" s="17">
        <v>50</v>
      </c>
      <c r="D695" s="8">
        <v>141927</v>
      </c>
      <c r="E695" s="8" t="s">
        <v>18</v>
      </c>
      <c r="F695" s="8">
        <v>4</v>
      </c>
      <c r="G695" s="23">
        <f t="shared" si="41"/>
        <v>200</v>
      </c>
      <c r="H695" s="9">
        <v>165.6</v>
      </c>
      <c r="I695" s="9">
        <v>662.4</v>
      </c>
      <c r="J695" s="8" t="s">
        <v>33</v>
      </c>
      <c r="K695" s="10">
        <f t="shared" si="42"/>
        <v>115.6</v>
      </c>
      <c r="L695" s="11">
        <f t="shared" si="43"/>
        <v>462.4</v>
      </c>
      <c r="M695" s="19">
        <f t="shared" si="44"/>
        <v>69.806763285024147</v>
      </c>
    </row>
    <row r="696" spans="1:13" x14ac:dyDescent="0.3">
      <c r="A696" s="7" t="s">
        <v>153</v>
      </c>
      <c r="B696" s="8" t="s">
        <v>74</v>
      </c>
      <c r="C696" s="17">
        <v>439</v>
      </c>
      <c r="D696" s="8">
        <v>141928</v>
      </c>
      <c r="E696" s="8" t="s">
        <v>38</v>
      </c>
      <c r="F696" s="8">
        <v>1</v>
      </c>
      <c r="G696" s="23">
        <f t="shared" si="41"/>
        <v>439</v>
      </c>
      <c r="H696" s="9">
        <v>1474.75</v>
      </c>
      <c r="I696" s="9">
        <v>1474.75</v>
      </c>
      <c r="J696" s="8" t="s">
        <v>66</v>
      </c>
      <c r="K696" s="10">
        <f t="shared" si="42"/>
        <v>1035.75</v>
      </c>
      <c r="L696" s="11">
        <f t="shared" si="43"/>
        <v>1035.75</v>
      </c>
      <c r="M696" s="19">
        <f t="shared" si="44"/>
        <v>70.23224275300899</v>
      </c>
    </row>
    <row r="697" spans="1:13" x14ac:dyDescent="0.3">
      <c r="A697" s="7" t="s">
        <v>95</v>
      </c>
      <c r="B697" s="8" t="s">
        <v>96</v>
      </c>
      <c r="C697" s="17">
        <v>90</v>
      </c>
      <c r="D697" s="8">
        <v>141928</v>
      </c>
      <c r="E697" s="8" t="s">
        <v>38</v>
      </c>
      <c r="F697" s="8">
        <v>2</v>
      </c>
      <c r="G697" s="23">
        <f t="shared" si="41"/>
        <v>180</v>
      </c>
      <c r="H697" s="9">
        <v>386.75</v>
      </c>
      <c r="I697" s="9">
        <v>773.5</v>
      </c>
      <c r="J697" s="8" t="s">
        <v>66</v>
      </c>
      <c r="K697" s="10">
        <f t="shared" si="42"/>
        <v>296.75</v>
      </c>
      <c r="L697" s="11">
        <f t="shared" si="43"/>
        <v>593.5</v>
      </c>
      <c r="M697" s="19">
        <f t="shared" si="44"/>
        <v>76.729153199741447</v>
      </c>
    </row>
    <row r="698" spans="1:13" x14ac:dyDescent="0.3">
      <c r="A698" s="7" t="s">
        <v>78</v>
      </c>
      <c r="B698" s="8" t="s">
        <v>60</v>
      </c>
      <c r="C698" s="17">
        <v>47</v>
      </c>
      <c r="D698" s="8">
        <v>141929</v>
      </c>
      <c r="E698" s="8" t="s">
        <v>14</v>
      </c>
      <c r="F698" s="8">
        <v>3</v>
      </c>
      <c r="G698" s="23">
        <f t="shared" si="41"/>
        <v>141</v>
      </c>
      <c r="H698" s="9">
        <v>182.75</v>
      </c>
      <c r="I698" s="9">
        <v>548.25</v>
      </c>
      <c r="J698" s="8" t="s">
        <v>15</v>
      </c>
      <c r="K698" s="10">
        <f t="shared" si="42"/>
        <v>135.75</v>
      </c>
      <c r="L698" s="11">
        <f t="shared" si="43"/>
        <v>407.25</v>
      </c>
      <c r="M698" s="19">
        <f t="shared" si="44"/>
        <v>74.281805745554024</v>
      </c>
    </row>
    <row r="699" spans="1:13" x14ac:dyDescent="0.3">
      <c r="A699" s="7" t="s">
        <v>86</v>
      </c>
      <c r="B699" s="8" t="s">
        <v>17</v>
      </c>
      <c r="C699" s="17">
        <v>56</v>
      </c>
      <c r="D699" s="8">
        <v>141930</v>
      </c>
      <c r="E699" s="8" t="s">
        <v>27</v>
      </c>
      <c r="F699" s="8">
        <v>1</v>
      </c>
      <c r="G699" s="23">
        <f t="shared" si="41"/>
        <v>56</v>
      </c>
      <c r="H699" s="9">
        <v>187.68</v>
      </c>
      <c r="I699" s="9">
        <v>187.68</v>
      </c>
      <c r="J699" s="8" t="s">
        <v>19</v>
      </c>
      <c r="K699" s="10">
        <f t="shared" si="42"/>
        <v>131.68</v>
      </c>
      <c r="L699" s="11">
        <f t="shared" si="43"/>
        <v>131.68</v>
      </c>
      <c r="M699" s="19">
        <f t="shared" si="44"/>
        <v>70.161977834612117</v>
      </c>
    </row>
    <row r="700" spans="1:13" x14ac:dyDescent="0.3">
      <c r="A700" s="7" t="s">
        <v>49</v>
      </c>
      <c r="B700" s="8" t="s">
        <v>50</v>
      </c>
      <c r="C700" s="17">
        <v>88</v>
      </c>
      <c r="D700" s="8">
        <v>141930</v>
      </c>
      <c r="E700" s="8" t="s">
        <v>27</v>
      </c>
      <c r="F700" s="8">
        <v>1</v>
      </c>
      <c r="G700" s="23">
        <f t="shared" si="41"/>
        <v>88</v>
      </c>
      <c r="H700" s="9">
        <v>290.72000000000003</v>
      </c>
      <c r="I700" s="9">
        <v>290.72000000000003</v>
      </c>
      <c r="J700" s="8" t="s">
        <v>19</v>
      </c>
      <c r="K700" s="10">
        <f t="shared" si="42"/>
        <v>202.72000000000003</v>
      </c>
      <c r="L700" s="11">
        <f t="shared" si="43"/>
        <v>202.72000000000003</v>
      </c>
      <c r="M700" s="19">
        <f t="shared" si="44"/>
        <v>69.730324711062195</v>
      </c>
    </row>
    <row r="701" spans="1:13" x14ac:dyDescent="0.3">
      <c r="A701" s="7" t="s">
        <v>394</v>
      </c>
      <c r="B701" s="8" t="s">
        <v>26</v>
      </c>
      <c r="C701" s="17">
        <v>66</v>
      </c>
      <c r="D701" s="8">
        <v>141931</v>
      </c>
      <c r="E701" s="8" t="s">
        <v>27</v>
      </c>
      <c r="F701" s="8">
        <v>1</v>
      </c>
      <c r="G701" s="23">
        <f t="shared" si="41"/>
        <v>66</v>
      </c>
      <c r="H701" s="9">
        <v>217.12</v>
      </c>
      <c r="I701" s="9">
        <v>217.12</v>
      </c>
      <c r="J701" s="8" t="s">
        <v>19</v>
      </c>
      <c r="K701" s="10">
        <f t="shared" si="42"/>
        <v>151.12</v>
      </c>
      <c r="L701" s="11">
        <f t="shared" si="43"/>
        <v>151.12</v>
      </c>
      <c r="M701" s="19">
        <f t="shared" si="44"/>
        <v>69.602063375092115</v>
      </c>
    </row>
    <row r="702" spans="1:13" x14ac:dyDescent="0.3">
      <c r="A702" s="7" t="s">
        <v>135</v>
      </c>
      <c r="B702" s="8" t="s">
        <v>74</v>
      </c>
      <c r="C702" s="17">
        <v>323</v>
      </c>
      <c r="D702" s="8">
        <v>141932</v>
      </c>
      <c r="E702" s="8" t="s">
        <v>27</v>
      </c>
      <c r="F702" s="8">
        <v>1</v>
      </c>
      <c r="G702" s="23">
        <f t="shared" si="41"/>
        <v>323</v>
      </c>
      <c r="H702" s="9">
        <v>1070.8800000000001</v>
      </c>
      <c r="I702" s="9">
        <v>1070.8800000000001</v>
      </c>
      <c r="J702" s="8" t="s">
        <v>66</v>
      </c>
      <c r="K702" s="10">
        <f t="shared" si="42"/>
        <v>747.88000000000011</v>
      </c>
      <c r="L702" s="11">
        <f t="shared" si="43"/>
        <v>747.88000000000011</v>
      </c>
      <c r="M702" s="19">
        <f t="shared" si="44"/>
        <v>69.837890333183921</v>
      </c>
    </row>
    <row r="703" spans="1:13" x14ac:dyDescent="0.3">
      <c r="A703" s="7" t="s">
        <v>395</v>
      </c>
      <c r="B703" s="8" t="s">
        <v>35</v>
      </c>
      <c r="C703" s="17">
        <v>82</v>
      </c>
      <c r="D703" s="8">
        <v>141932</v>
      </c>
      <c r="E703" s="8" t="s">
        <v>27</v>
      </c>
      <c r="F703" s="8">
        <v>1</v>
      </c>
      <c r="G703" s="23">
        <f t="shared" si="41"/>
        <v>82</v>
      </c>
      <c r="H703" s="9">
        <v>305.44</v>
      </c>
      <c r="I703" s="9">
        <v>305.44</v>
      </c>
      <c r="J703" s="8" t="s">
        <v>66</v>
      </c>
      <c r="K703" s="10">
        <f t="shared" si="42"/>
        <v>223.44</v>
      </c>
      <c r="L703" s="11">
        <f t="shared" si="43"/>
        <v>223.44</v>
      </c>
      <c r="M703" s="19">
        <f t="shared" si="44"/>
        <v>73.153483499214246</v>
      </c>
    </row>
    <row r="704" spans="1:13" x14ac:dyDescent="0.3">
      <c r="A704" s="7" t="s">
        <v>264</v>
      </c>
      <c r="B704" s="8" t="s">
        <v>30</v>
      </c>
      <c r="C704" s="17">
        <v>78</v>
      </c>
      <c r="D704" s="8">
        <v>141932</v>
      </c>
      <c r="E704" s="8" t="s">
        <v>27</v>
      </c>
      <c r="F704" s="8">
        <v>1</v>
      </c>
      <c r="G704" s="23">
        <f t="shared" si="41"/>
        <v>78</v>
      </c>
      <c r="H704" s="9">
        <v>244.4</v>
      </c>
      <c r="I704" s="9">
        <v>244.4</v>
      </c>
      <c r="J704" s="8" t="s">
        <v>66</v>
      </c>
      <c r="K704" s="10">
        <f t="shared" si="42"/>
        <v>166.4</v>
      </c>
      <c r="L704" s="11">
        <f t="shared" si="43"/>
        <v>166.4</v>
      </c>
      <c r="M704" s="19">
        <f t="shared" si="44"/>
        <v>68.085106382978722</v>
      </c>
    </row>
    <row r="705" spans="1:13" x14ac:dyDescent="0.3">
      <c r="A705" s="7" t="s">
        <v>396</v>
      </c>
      <c r="B705" s="8" t="s">
        <v>41</v>
      </c>
      <c r="C705" s="17">
        <v>259</v>
      </c>
      <c r="D705" s="8">
        <v>141933</v>
      </c>
      <c r="E705" s="8" t="s">
        <v>18</v>
      </c>
      <c r="F705" s="8">
        <v>1</v>
      </c>
      <c r="G705" s="23">
        <f t="shared" si="41"/>
        <v>259</v>
      </c>
      <c r="H705" s="9">
        <v>864.8</v>
      </c>
      <c r="I705" s="9">
        <v>864.8</v>
      </c>
      <c r="J705" s="8" t="s">
        <v>66</v>
      </c>
      <c r="K705" s="10">
        <f t="shared" si="42"/>
        <v>605.79999999999995</v>
      </c>
      <c r="L705" s="11">
        <f t="shared" si="43"/>
        <v>605.79999999999995</v>
      </c>
      <c r="M705" s="19">
        <f t="shared" si="44"/>
        <v>70.05087881591119</v>
      </c>
    </row>
    <row r="706" spans="1:13" x14ac:dyDescent="0.3">
      <c r="A706" s="7" t="s">
        <v>137</v>
      </c>
      <c r="B706" s="8" t="s">
        <v>74</v>
      </c>
      <c r="C706" s="17">
        <v>323</v>
      </c>
      <c r="D706" s="8">
        <v>141934</v>
      </c>
      <c r="E706" s="8" t="s">
        <v>18</v>
      </c>
      <c r="F706" s="8">
        <v>1</v>
      </c>
      <c r="G706" s="23">
        <f t="shared" ref="G706:G769" si="45">I706-L706</f>
        <v>323</v>
      </c>
      <c r="H706" s="9">
        <v>982.56</v>
      </c>
      <c r="I706" s="9">
        <v>982.56</v>
      </c>
      <c r="J706" s="8" t="s">
        <v>19</v>
      </c>
      <c r="K706" s="10">
        <f t="shared" ref="K706:K769" si="46">H706-C706</f>
        <v>659.56</v>
      </c>
      <c r="L706" s="11">
        <f t="shared" ref="L706:L769" si="47">K706*F706</f>
        <v>659.56</v>
      </c>
      <c r="M706" s="19">
        <f t="shared" si="44"/>
        <v>67.126689464256643</v>
      </c>
    </row>
    <row r="707" spans="1:13" x14ac:dyDescent="0.3">
      <c r="A707" s="7" t="s">
        <v>355</v>
      </c>
      <c r="B707" s="8" t="s">
        <v>96</v>
      </c>
      <c r="C707" s="17">
        <v>89</v>
      </c>
      <c r="D707" s="8">
        <v>141934</v>
      </c>
      <c r="E707" s="8" t="s">
        <v>18</v>
      </c>
      <c r="F707" s="8">
        <v>1</v>
      </c>
      <c r="G707" s="23">
        <f t="shared" si="45"/>
        <v>89</v>
      </c>
      <c r="H707" s="9">
        <v>327.52</v>
      </c>
      <c r="I707" s="9">
        <v>327.52</v>
      </c>
      <c r="J707" s="8" t="s">
        <v>19</v>
      </c>
      <c r="K707" s="10">
        <f t="shared" si="46"/>
        <v>238.51999999999998</v>
      </c>
      <c r="L707" s="11">
        <f t="shared" si="47"/>
        <v>238.51999999999998</v>
      </c>
      <c r="M707" s="19">
        <f t="shared" si="44"/>
        <v>72.826086956521735</v>
      </c>
    </row>
    <row r="708" spans="1:13" x14ac:dyDescent="0.3">
      <c r="A708" s="7" t="s">
        <v>215</v>
      </c>
      <c r="B708" s="8" t="s">
        <v>26</v>
      </c>
      <c r="C708" s="17">
        <v>99</v>
      </c>
      <c r="D708" s="8">
        <v>141935</v>
      </c>
      <c r="E708" s="8" t="s">
        <v>14</v>
      </c>
      <c r="F708" s="8">
        <v>1</v>
      </c>
      <c r="G708" s="23">
        <f t="shared" si="45"/>
        <v>99</v>
      </c>
      <c r="H708" s="9">
        <v>356</v>
      </c>
      <c r="I708" s="9">
        <v>356</v>
      </c>
      <c r="J708" s="8" t="s">
        <v>19</v>
      </c>
      <c r="K708" s="10">
        <f t="shared" si="46"/>
        <v>257</v>
      </c>
      <c r="L708" s="11">
        <f t="shared" si="47"/>
        <v>257</v>
      </c>
      <c r="M708" s="19">
        <f t="shared" si="44"/>
        <v>72.19101123595506</v>
      </c>
    </row>
    <row r="709" spans="1:13" x14ac:dyDescent="0.3">
      <c r="A709" s="7" t="s">
        <v>312</v>
      </c>
      <c r="B709" s="8" t="s">
        <v>37</v>
      </c>
      <c r="C709" s="17">
        <v>950</v>
      </c>
      <c r="D709" s="8">
        <v>141936</v>
      </c>
      <c r="E709" s="8" t="s">
        <v>18</v>
      </c>
      <c r="F709" s="8">
        <v>1</v>
      </c>
      <c r="G709" s="23">
        <f t="shared" si="45"/>
        <v>950</v>
      </c>
      <c r="H709" s="9">
        <v>724.96</v>
      </c>
      <c r="I709" s="9">
        <v>724.96</v>
      </c>
      <c r="J709" s="8" t="s">
        <v>19</v>
      </c>
      <c r="K709" s="10">
        <f t="shared" si="46"/>
        <v>-225.03999999999996</v>
      </c>
      <c r="L709" s="11">
        <f t="shared" si="47"/>
        <v>-225.03999999999996</v>
      </c>
      <c r="M709" s="19">
        <f t="shared" si="44"/>
        <v>-31.041712646214958</v>
      </c>
    </row>
    <row r="710" spans="1:13" x14ac:dyDescent="0.3">
      <c r="A710" s="7" t="s">
        <v>397</v>
      </c>
      <c r="B710" s="8" t="s">
        <v>26</v>
      </c>
      <c r="C710" s="17">
        <v>212</v>
      </c>
      <c r="D710" s="8">
        <v>141937</v>
      </c>
      <c r="E710" s="8" t="s">
        <v>27</v>
      </c>
      <c r="F710" s="8">
        <v>2</v>
      </c>
      <c r="G710" s="23">
        <f t="shared" si="45"/>
        <v>424</v>
      </c>
      <c r="H710" s="9">
        <v>695.52</v>
      </c>
      <c r="I710" s="9">
        <v>1391.04</v>
      </c>
      <c r="J710" s="8" t="s">
        <v>19</v>
      </c>
      <c r="K710" s="10">
        <f t="shared" si="46"/>
        <v>483.52</v>
      </c>
      <c r="L710" s="11">
        <f t="shared" si="47"/>
        <v>967.04</v>
      </c>
      <c r="M710" s="19">
        <f t="shared" si="44"/>
        <v>69.519208649643431</v>
      </c>
    </row>
    <row r="711" spans="1:13" x14ac:dyDescent="0.3">
      <c r="A711" s="7" t="s">
        <v>398</v>
      </c>
      <c r="B711" s="8" t="s">
        <v>23</v>
      </c>
      <c r="C711" s="17">
        <v>114</v>
      </c>
      <c r="D711" s="8">
        <v>141937</v>
      </c>
      <c r="E711" s="8" t="s">
        <v>27</v>
      </c>
      <c r="F711" s="8">
        <v>2</v>
      </c>
      <c r="G711" s="23">
        <f t="shared" si="45"/>
        <v>228</v>
      </c>
      <c r="H711" s="9">
        <v>320.16000000000003</v>
      </c>
      <c r="I711" s="9">
        <v>640.32000000000005</v>
      </c>
      <c r="J711" s="8" t="s">
        <v>19</v>
      </c>
      <c r="K711" s="10">
        <f t="shared" si="46"/>
        <v>206.16000000000003</v>
      </c>
      <c r="L711" s="11">
        <f t="shared" si="47"/>
        <v>412.32000000000005</v>
      </c>
      <c r="M711" s="19">
        <f t="shared" si="44"/>
        <v>64.392803598200899</v>
      </c>
    </row>
    <row r="712" spans="1:13" x14ac:dyDescent="0.3">
      <c r="A712" s="7" t="s">
        <v>395</v>
      </c>
      <c r="B712" s="8" t="s">
        <v>35</v>
      </c>
      <c r="C712" s="17">
        <v>82</v>
      </c>
      <c r="D712" s="8">
        <v>141938</v>
      </c>
      <c r="E712" s="8" t="s">
        <v>27</v>
      </c>
      <c r="F712" s="8">
        <v>1</v>
      </c>
      <c r="G712" s="23">
        <f t="shared" si="45"/>
        <v>82</v>
      </c>
      <c r="H712" s="9">
        <v>305.44</v>
      </c>
      <c r="I712" s="9">
        <v>305.44</v>
      </c>
      <c r="J712" s="8" t="s">
        <v>19</v>
      </c>
      <c r="K712" s="10">
        <f t="shared" si="46"/>
        <v>223.44</v>
      </c>
      <c r="L712" s="11">
        <f t="shared" si="47"/>
        <v>223.44</v>
      </c>
      <c r="M712" s="19">
        <f t="shared" si="44"/>
        <v>73.153483499214246</v>
      </c>
    </row>
    <row r="713" spans="1:13" x14ac:dyDescent="0.3">
      <c r="A713" s="7" t="s">
        <v>167</v>
      </c>
      <c r="B713" s="8" t="s">
        <v>54</v>
      </c>
      <c r="C713" s="17">
        <v>235</v>
      </c>
      <c r="D713" s="8">
        <v>141938</v>
      </c>
      <c r="E713" s="8" t="s">
        <v>27</v>
      </c>
      <c r="F713" s="8">
        <v>1</v>
      </c>
      <c r="G713" s="23">
        <f t="shared" si="45"/>
        <v>235</v>
      </c>
      <c r="H713" s="9">
        <v>776.48</v>
      </c>
      <c r="I713" s="9">
        <v>776.48</v>
      </c>
      <c r="J713" s="8" t="s">
        <v>19</v>
      </c>
      <c r="K713" s="10">
        <f t="shared" si="46"/>
        <v>541.48</v>
      </c>
      <c r="L713" s="11">
        <f t="shared" si="47"/>
        <v>541.48</v>
      </c>
      <c r="M713" s="19">
        <f t="shared" si="44"/>
        <v>69.735215330723264</v>
      </c>
    </row>
    <row r="714" spans="1:13" x14ac:dyDescent="0.3">
      <c r="A714" s="7" t="s">
        <v>153</v>
      </c>
      <c r="B714" s="8" t="s">
        <v>74</v>
      </c>
      <c r="C714" s="17">
        <v>439</v>
      </c>
      <c r="D714" s="8">
        <v>141939</v>
      </c>
      <c r="E714" s="8" t="s">
        <v>27</v>
      </c>
      <c r="F714" s="8">
        <v>1</v>
      </c>
      <c r="G714" s="23">
        <f t="shared" si="45"/>
        <v>439</v>
      </c>
      <c r="H714" s="9">
        <v>383.09</v>
      </c>
      <c r="I714" s="9">
        <v>383.09</v>
      </c>
      <c r="J714" s="8" t="s">
        <v>66</v>
      </c>
      <c r="K714" s="10">
        <f t="shared" si="46"/>
        <v>-55.910000000000025</v>
      </c>
      <c r="L714" s="11">
        <f t="shared" si="47"/>
        <v>-55.910000000000025</v>
      </c>
      <c r="M714" s="19">
        <f t="shared" si="44"/>
        <v>-14.594481714479635</v>
      </c>
    </row>
    <row r="715" spans="1:13" x14ac:dyDescent="0.3">
      <c r="A715" s="7" t="s">
        <v>148</v>
      </c>
      <c r="B715" s="8" t="s">
        <v>90</v>
      </c>
      <c r="C715" s="17">
        <v>948</v>
      </c>
      <c r="D715" s="8">
        <v>141939</v>
      </c>
      <c r="E715" s="8" t="s">
        <v>27</v>
      </c>
      <c r="F715" s="8">
        <v>1</v>
      </c>
      <c r="G715" s="23">
        <f t="shared" si="45"/>
        <v>948</v>
      </c>
      <c r="H715" s="9">
        <v>941.71</v>
      </c>
      <c r="I715" s="9">
        <v>941.71</v>
      </c>
      <c r="J715" s="8" t="s">
        <v>66</v>
      </c>
      <c r="K715" s="10">
        <f t="shared" si="46"/>
        <v>-6.2899999999999636</v>
      </c>
      <c r="L715" s="11">
        <f t="shared" si="47"/>
        <v>-6.2899999999999636</v>
      </c>
      <c r="M715" s="19">
        <f t="shared" si="44"/>
        <v>-0.66793386499027974</v>
      </c>
    </row>
    <row r="716" spans="1:13" x14ac:dyDescent="0.3">
      <c r="A716" s="7" t="s">
        <v>157</v>
      </c>
      <c r="B716" s="8" t="s">
        <v>54</v>
      </c>
      <c r="C716" s="17">
        <v>197</v>
      </c>
      <c r="D716" s="8">
        <v>141939</v>
      </c>
      <c r="E716" s="8" t="s">
        <v>27</v>
      </c>
      <c r="F716" s="8">
        <v>1</v>
      </c>
      <c r="G716" s="23">
        <f t="shared" si="45"/>
        <v>197</v>
      </c>
      <c r="H716" s="9">
        <v>195.41</v>
      </c>
      <c r="I716" s="9">
        <v>195.41</v>
      </c>
      <c r="J716" s="8" t="s">
        <v>66</v>
      </c>
      <c r="K716" s="10">
        <f t="shared" si="46"/>
        <v>-1.5900000000000034</v>
      </c>
      <c r="L716" s="11">
        <f t="shared" si="47"/>
        <v>-1.5900000000000034</v>
      </c>
      <c r="M716" s="19">
        <f t="shared" si="44"/>
        <v>-0.81367381403203687</v>
      </c>
    </row>
    <row r="717" spans="1:13" x14ac:dyDescent="0.3">
      <c r="A717" s="7" t="s">
        <v>62</v>
      </c>
      <c r="B717" s="8">
        <v>0</v>
      </c>
      <c r="C717" s="17">
        <v>1</v>
      </c>
      <c r="D717" s="8">
        <v>141939</v>
      </c>
      <c r="E717" s="8" t="s">
        <v>27</v>
      </c>
      <c r="F717" s="8">
        <v>1</v>
      </c>
      <c r="G717" s="23">
        <f t="shared" si="45"/>
        <v>1</v>
      </c>
      <c r="H717" s="9">
        <v>0</v>
      </c>
      <c r="I717" s="9">
        <v>0</v>
      </c>
      <c r="J717" s="8" t="s">
        <v>33</v>
      </c>
      <c r="K717" s="10">
        <f t="shared" si="46"/>
        <v>-1</v>
      </c>
      <c r="L717" s="11">
        <f t="shared" si="47"/>
        <v>-1</v>
      </c>
      <c r="M717" s="19" t="e">
        <f t="shared" si="44"/>
        <v>#DIV/0!</v>
      </c>
    </row>
    <row r="718" spans="1:13" x14ac:dyDescent="0.3">
      <c r="A718" s="7" t="s">
        <v>399</v>
      </c>
      <c r="B718" s="8" t="s">
        <v>90</v>
      </c>
      <c r="C718" s="17">
        <v>614</v>
      </c>
      <c r="D718" s="8">
        <v>141940</v>
      </c>
      <c r="E718" s="8" t="s">
        <v>18</v>
      </c>
      <c r="F718" s="8">
        <v>1</v>
      </c>
      <c r="G718" s="23">
        <f t="shared" si="45"/>
        <v>614</v>
      </c>
      <c r="H718" s="9">
        <v>2035.04</v>
      </c>
      <c r="I718" s="9">
        <v>2035.04</v>
      </c>
      <c r="J718" s="8" t="s">
        <v>66</v>
      </c>
      <c r="K718" s="10">
        <f t="shared" si="46"/>
        <v>1421.04</v>
      </c>
      <c r="L718" s="11">
        <f t="shared" si="47"/>
        <v>1421.04</v>
      </c>
      <c r="M718" s="19">
        <f t="shared" si="44"/>
        <v>69.828602877584714</v>
      </c>
    </row>
    <row r="719" spans="1:13" x14ac:dyDescent="0.3">
      <c r="A719" s="7" t="s">
        <v>114</v>
      </c>
      <c r="B719" s="8" t="s">
        <v>23</v>
      </c>
      <c r="C719" s="17">
        <v>50</v>
      </c>
      <c r="D719" s="8">
        <v>141940</v>
      </c>
      <c r="E719" s="8" t="s">
        <v>18</v>
      </c>
      <c r="F719" s="8">
        <v>1</v>
      </c>
      <c r="G719" s="23">
        <f t="shared" si="45"/>
        <v>50</v>
      </c>
      <c r="H719" s="9">
        <v>187.68</v>
      </c>
      <c r="I719" s="9">
        <v>187.68</v>
      </c>
      <c r="J719" s="8" t="s">
        <v>66</v>
      </c>
      <c r="K719" s="10">
        <f t="shared" si="46"/>
        <v>137.68</v>
      </c>
      <c r="L719" s="11">
        <f t="shared" si="47"/>
        <v>137.68</v>
      </c>
      <c r="M719" s="19">
        <f t="shared" ref="M719:M782" si="48">L719/I719*100</f>
        <v>73.358908780903661</v>
      </c>
    </row>
    <row r="720" spans="1:13" x14ac:dyDescent="0.3">
      <c r="A720" s="7" t="s">
        <v>75</v>
      </c>
      <c r="B720" s="8">
        <v>0</v>
      </c>
      <c r="C720" s="17">
        <v>50</v>
      </c>
      <c r="D720" s="8">
        <v>141940</v>
      </c>
      <c r="E720" s="8" t="s">
        <v>18</v>
      </c>
      <c r="F720" s="8">
        <v>1</v>
      </c>
      <c r="G720" s="23">
        <f t="shared" si="45"/>
        <v>50</v>
      </c>
      <c r="H720" s="9">
        <v>222.27</v>
      </c>
      <c r="I720" s="9">
        <v>222.27</v>
      </c>
      <c r="J720" s="8" t="s">
        <v>66</v>
      </c>
      <c r="K720" s="10">
        <f t="shared" si="46"/>
        <v>172.27</v>
      </c>
      <c r="L720" s="11">
        <f t="shared" si="47"/>
        <v>172.27</v>
      </c>
      <c r="M720" s="19">
        <f t="shared" si="48"/>
        <v>77.504836460161059</v>
      </c>
    </row>
    <row r="721" spans="1:13" x14ac:dyDescent="0.3">
      <c r="A721" s="7" t="s">
        <v>382</v>
      </c>
      <c r="B721" s="8" t="s">
        <v>90</v>
      </c>
      <c r="C721" s="17">
        <v>787</v>
      </c>
      <c r="D721" s="8">
        <v>141941</v>
      </c>
      <c r="E721" s="8" t="s">
        <v>27</v>
      </c>
      <c r="F721" s="8">
        <v>1</v>
      </c>
      <c r="G721" s="23">
        <f t="shared" si="45"/>
        <v>787</v>
      </c>
      <c r="H721" s="9">
        <v>2388.3200000000002</v>
      </c>
      <c r="I721" s="9">
        <v>2388.3200000000002</v>
      </c>
      <c r="J721" s="8" t="s">
        <v>66</v>
      </c>
      <c r="K721" s="10">
        <f t="shared" si="46"/>
        <v>1601.3200000000002</v>
      </c>
      <c r="L721" s="11">
        <f t="shared" si="47"/>
        <v>1601.3200000000002</v>
      </c>
      <c r="M721" s="19">
        <f t="shared" si="48"/>
        <v>67.047966771621887</v>
      </c>
    </row>
    <row r="722" spans="1:13" x14ac:dyDescent="0.3">
      <c r="A722" s="7" t="s">
        <v>283</v>
      </c>
      <c r="B722" s="8" t="s">
        <v>60</v>
      </c>
      <c r="C722" s="17">
        <v>47</v>
      </c>
      <c r="D722" s="8">
        <v>141941</v>
      </c>
      <c r="E722" s="8" t="s">
        <v>27</v>
      </c>
      <c r="F722" s="8">
        <v>2</v>
      </c>
      <c r="G722" s="23">
        <f t="shared" si="45"/>
        <v>94</v>
      </c>
      <c r="H722" s="9">
        <v>158.24</v>
      </c>
      <c r="I722" s="9">
        <v>316.48</v>
      </c>
      <c r="J722" s="8" t="s">
        <v>66</v>
      </c>
      <c r="K722" s="10">
        <f t="shared" si="46"/>
        <v>111.24000000000001</v>
      </c>
      <c r="L722" s="11">
        <f t="shared" si="47"/>
        <v>222.48000000000002</v>
      </c>
      <c r="M722" s="19">
        <f t="shared" si="48"/>
        <v>70.298281092012132</v>
      </c>
    </row>
    <row r="723" spans="1:13" x14ac:dyDescent="0.3">
      <c r="A723" s="7" t="s">
        <v>400</v>
      </c>
      <c r="B723" s="8" t="s">
        <v>26</v>
      </c>
      <c r="C723" s="17">
        <v>105</v>
      </c>
      <c r="D723" s="8">
        <v>141941</v>
      </c>
      <c r="E723" s="8" t="s">
        <v>27</v>
      </c>
      <c r="F723" s="8">
        <v>1</v>
      </c>
      <c r="G723" s="23">
        <f t="shared" si="45"/>
        <v>105</v>
      </c>
      <c r="H723" s="9">
        <v>386.4</v>
      </c>
      <c r="I723" s="9">
        <v>386.4</v>
      </c>
      <c r="J723" s="8" t="s">
        <v>66</v>
      </c>
      <c r="K723" s="10">
        <f t="shared" si="46"/>
        <v>281.39999999999998</v>
      </c>
      <c r="L723" s="11">
        <f t="shared" si="47"/>
        <v>281.39999999999998</v>
      </c>
      <c r="M723" s="19">
        <f t="shared" si="48"/>
        <v>72.826086956521735</v>
      </c>
    </row>
    <row r="724" spans="1:13" x14ac:dyDescent="0.3">
      <c r="A724" s="7" t="s">
        <v>401</v>
      </c>
      <c r="B724" s="8" t="s">
        <v>194</v>
      </c>
      <c r="C724" s="17">
        <v>385</v>
      </c>
      <c r="D724" s="8">
        <v>141941</v>
      </c>
      <c r="E724" s="8" t="s">
        <v>27</v>
      </c>
      <c r="F724" s="8">
        <v>1</v>
      </c>
      <c r="G724" s="23">
        <f t="shared" si="45"/>
        <v>385</v>
      </c>
      <c r="H724" s="9">
        <v>853.02</v>
      </c>
      <c r="I724" s="9">
        <v>853.02</v>
      </c>
      <c r="J724" s="8" t="s">
        <v>66</v>
      </c>
      <c r="K724" s="10">
        <f t="shared" si="46"/>
        <v>468.02</v>
      </c>
      <c r="L724" s="11">
        <f t="shared" si="47"/>
        <v>468.02</v>
      </c>
      <c r="M724" s="19">
        <f t="shared" si="48"/>
        <v>54.866239947480707</v>
      </c>
    </row>
    <row r="725" spans="1:13" x14ac:dyDescent="0.3">
      <c r="A725" s="7" t="s">
        <v>402</v>
      </c>
      <c r="B725" s="8" t="s">
        <v>52</v>
      </c>
      <c r="C725" s="17">
        <v>32</v>
      </c>
      <c r="D725" s="8">
        <v>141942</v>
      </c>
      <c r="E725" s="8" t="s">
        <v>27</v>
      </c>
      <c r="F725" s="8">
        <v>2</v>
      </c>
      <c r="G725" s="23">
        <f t="shared" si="45"/>
        <v>64</v>
      </c>
      <c r="H725" s="9">
        <v>55.2</v>
      </c>
      <c r="I725" s="9">
        <v>110.4</v>
      </c>
      <c r="J725" s="8" t="s">
        <v>33</v>
      </c>
      <c r="K725" s="10">
        <f t="shared" si="46"/>
        <v>23.200000000000003</v>
      </c>
      <c r="L725" s="11">
        <f t="shared" si="47"/>
        <v>46.400000000000006</v>
      </c>
      <c r="M725" s="19">
        <f t="shared" si="48"/>
        <v>42.028985507246382</v>
      </c>
    </row>
    <row r="726" spans="1:13" x14ac:dyDescent="0.3">
      <c r="A726" s="7" t="s">
        <v>68</v>
      </c>
      <c r="B726" s="8" t="s">
        <v>52</v>
      </c>
      <c r="C726" s="17">
        <v>32</v>
      </c>
      <c r="D726" s="8">
        <v>141942</v>
      </c>
      <c r="E726" s="8" t="s">
        <v>27</v>
      </c>
      <c r="F726" s="8">
        <v>2</v>
      </c>
      <c r="G726" s="23">
        <f t="shared" si="45"/>
        <v>64</v>
      </c>
      <c r="H726" s="9">
        <v>55.2</v>
      </c>
      <c r="I726" s="9">
        <v>110.4</v>
      </c>
      <c r="J726" s="8" t="s">
        <v>33</v>
      </c>
      <c r="K726" s="10">
        <f t="shared" si="46"/>
        <v>23.200000000000003</v>
      </c>
      <c r="L726" s="11">
        <f t="shared" si="47"/>
        <v>46.400000000000006</v>
      </c>
      <c r="M726" s="19">
        <f t="shared" si="48"/>
        <v>42.028985507246382</v>
      </c>
    </row>
    <row r="727" spans="1:13" x14ac:dyDescent="0.3">
      <c r="A727" s="7" t="s">
        <v>355</v>
      </c>
      <c r="B727" s="8" t="s">
        <v>96</v>
      </c>
      <c r="C727" s="17">
        <v>89</v>
      </c>
      <c r="D727" s="8">
        <v>141943</v>
      </c>
      <c r="E727" s="8" t="s">
        <v>27</v>
      </c>
      <c r="F727" s="8">
        <v>2</v>
      </c>
      <c r="G727" s="23">
        <f t="shared" si="45"/>
        <v>178</v>
      </c>
      <c r="H727" s="9">
        <v>327.52</v>
      </c>
      <c r="I727" s="9">
        <v>655.04</v>
      </c>
      <c r="J727" s="8" t="s">
        <v>19</v>
      </c>
      <c r="K727" s="10">
        <f t="shared" si="46"/>
        <v>238.51999999999998</v>
      </c>
      <c r="L727" s="11">
        <f t="shared" si="47"/>
        <v>477.03999999999996</v>
      </c>
      <c r="M727" s="19">
        <f t="shared" si="48"/>
        <v>72.826086956521735</v>
      </c>
    </row>
    <row r="728" spans="1:13" x14ac:dyDescent="0.3">
      <c r="A728" s="7" t="s">
        <v>28</v>
      </c>
      <c r="B728" s="8" t="s">
        <v>17</v>
      </c>
      <c r="C728" s="17">
        <v>45</v>
      </c>
      <c r="D728" s="8">
        <v>141944</v>
      </c>
      <c r="E728" s="8" t="s">
        <v>14</v>
      </c>
      <c r="F728" s="8">
        <v>2</v>
      </c>
      <c r="G728" s="23">
        <f t="shared" si="45"/>
        <v>90</v>
      </c>
      <c r="H728" s="9">
        <v>111.87</v>
      </c>
      <c r="I728" s="9">
        <v>223.74</v>
      </c>
      <c r="J728" s="8" t="s">
        <v>15</v>
      </c>
      <c r="K728" s="10">
        <f t="shared" si="46"/>
        <v>66.87</v>
      </c>
      <c r="L728" s="11">
        <f t="shared" si="47"/>
        <v>133.74</v>
      </c>
      <c r="M728" s="19">
        <f t="shared" si="48"/>
        <v>59.774738535800488</v>
      </c>
    </row>
    <row r="729" spans="1:13" x14ac:dyDescent="0.3">
      <c r="A729" s="7" t="s">
        <v>269</v>
      </c>
      <c r="B729" s="8" t="s">
        <v>44</v>
      </c>
      <c r="C729" s="17">
        <v>18.5</v>
      </c>
      <c r="D729" s="8">
        <v>141945</v>
      </c>
      <c r="E729" s="8" t="s">
        <v>18</v>
      </c>
      <c r="F729" s="8">
        <v>4</v>
      </c>
      <c r="G729" s="23">
        <f t="shared" si="45"/>
        <v>74</v>
      </c>
      <c r="H729" s="9">
        <v>77.28</v>
      </c>
      <c r="I729" s="9">
        <v>309.12</v>
      </c>
      <c r="J729" s="8" t="s">
        <v>19</v>
      </c>
      <c r="K729" s="10">
        <f t="shared" si="46"/>
        <v>58.78</v>
      </c>
      <c r="L729" s="11">
        <f t="shared" si="47"/>
        <v>235.12</v>
      </c>
      <c r="M729" s="19">
        <f t="shared" si="48"/>
        <v>76.06107660455487</v>
      </c>
    </row>
    <row r="730" spans="1:13" x14ac:dyDescent="0.3">
      <c r="A730" s="7" t="s">
        <v>269</v>
      </c>
      <c r="B730" s="8" t="s">
        <v>44</v>
      </c>
      <c r="C730" s="17">
        <v>18.5</v>
      </c>
      <c r="D730" s="8">
        <v>141945</v>
      </c>
      <c r="E730" s="8" t="s">
        <v>18</v>
      </c>
      <c r="F730" s="8">
        <v>2</v>
      </c>
      <c r="G730" s="23">
        <f t="shared" si="45"/>
        <v>37</v>
      </c>
      <c r="H730" s="9">
        <v>105</v>
      </c>
      <c r="I730" s="9">
        <v>210</v>
      </c>
      <c r="J730" s="8" t="s">
        <v>19</v>
      </c>
      <c r="K730" s="10">
        <f t="shared" si="46"/>
        <v>86.5</v>
      </c>
      <c r="L730" s="11">
        <f t="shared" si="47"/>
        <v>173</v>
      </c>
      <c r="M730" s="19">
        <f t="shared" si="48"/>
        <v>82.38095238095238</v>
      </c>
    </row>
    <row r="731" spans="1:13" x14ac:dyDescent="0.3">
      <c r="A731" s="7" t="s">
        <v>269</v>
      </c>
      <c r="B731" s="8" t="s">
        <v>44</v>
      </c>
      <c r="C731" s="17">
        <v>18.5</v>
      </c>
      <c r="D731" s="8">
        <v>141945</v>
      </c>
      <c r="E731" s="8" t="s">
        <v>18</v>
      </c>
      <c r="F731" s="8">
        <v>2</v>
      </c>
      <c r="G731" s="23">
        <f t="shared" si="45"/>
        <v>37</v>
      </c>
      <c r="H731" s="9">
        <v>77.28</v>
      </c>
      <c r="I731" s="9">
        <v>154.56</v>
      </c>
      <c r="J731" s="8" t="s">
        <v>19</v>
      </c>
      <c r="K731" s="10">
        <f t="shared" si="46"/>
        <v>58.78</v>
      </c>
      <c r="L731" s="11">
        <f t="shared" si="47"/>
        <v>117.56</v>
      </c>
      <c r="M731" s="19">
        <f t="shared" si="48"/>
        <v>76.06107660455487</v>
      </c>
    </row>
    <row r="732" spans="1:13" x14ac:dyDescent="0.3">
      <c r="A732" s="7" t="s">
        <v>403</v>
      </c>
      <c r="B732" s="8" t="s">
        <v>340</v>
      </c>
      <c r="C732" s="17">
        <v>700</v>
      </c>
      <c r="D732" s="8">
        <v>141946</v>
      </c>
      <c r="E732" s="8" t="s">
        <v>18</v>
      </c>
      <c r="F732" s="8">
        <v>1</v>
      </c>
      <c r="G732" s="23">
        <f t="shared" si="45"/>
        <v>700</v>
      </c>
      <c r="H732" s="9">
        <v>1416.8</v>
      </c>
      <c r="I732" s="9">
        <v>1416.8</v>
      </c>
      <c r="J732" s="8" t="s">
        <v>66</v>
      </c>
      <c r="K732" s="10">
        <f t="shared" si="46"/>
        <v>716.8</v>
      </c>
      <c r="L732" s="11">
        <f t="shared" si="47"/>
        <v>716.8</v>
      </c>
      <c r="M732" s="19">
        <f t="shared" si="48"/>
        <v>50.59288537549407</v>
      </c>
    </row>
    <row r="733" spans="1:13" x14ac:dyDescent="0.3">
      <c r="A733" s="7" t="s">
        <v>262</v>
      </c>
      <c r="B733" s="8" t="s">
        <v>44</v>
      </c>
      <c r="C733" s="17">
        <v>44</v>
      </c>
      <c r="D733" s="8">
        <v>141946</v>
      </c>
      <c r="E733" s="8" t="s">
        <v>18</v>
      </c>
      <c r="F733" s="8">
        <v>8</v>
      </c>
      <c r="G733" s="23">
        <f t="shared" si="45"/>
        <v>352</v>
      </c>
      <c r="H733" s="9">
        <v>165.6</v>
      </c>
      <c r="I733" s="9">
        <v>1324.8</v>
      </c>
      <c r="J733" s="8" t="s">
        <v>66</v>
      </c>
      <c r="K733" s="10">
        <f t="shared" si="46"/>
        <v>121.6</v>
      </c>
      <c r="L733" s="11">
        <f t="shared" si="47"/>
        <v>972.8</v>
      </c>
      <c r="M733" s="19">
        <f t="shared" si="48"/>
        <v>73.429951690821255</v>
      </c>
    </row>
    <row r="734" spans="1:13" x14ac:dyDescent="0.3">
      <c r="A734" s="7" t="s">
        <v>202</v>
      </c>
      <c r="B734" s="8" t="s">
        <v>21</v>
      </c>
      <c r="C734" s="17">
        <v>274</v>
      </c>
      <c r="D734" s="8">
        <v>141946</v>
      </c>
      <c r="E734" s="8" t="s">
        <v>18</v>
      </c>
      <c r="F734" s="8">
        <v>1</v>
      </c>
      <c r="G734" s="23">
        <f t="shared" si="45"/>
        <v>274</v>
      </c>
      <c r="H734" s="9">
        <v>982.56</v>
      </c>
      <c r="I734" s="9">
        <v>982.56</v>
      </c>
      <c r="J734" s="8" t="s">
        <v>66</v>
      </c>
      <c r="K734" s="10">
        <f t="shared" si="46"/>
        <v>708.56</v>
      </c>
      <c r="L734" s="11">
        <f t="shared" si="47"/>
        <v>708.56</v>
      </c>
      <c r="M734" s="19">
        <f t="shared" si="48"/>
        <v>72.113662269988595</v>
      </c>
    </row>
    <row r="735" spans="1:13" x14ac:dyDescent="0.3">
      <c r="A735" s="7" t="s">
        <v>49</v>
      </c>
      <c r="B735" s="8" t="s">
        <v>50</v>
      </c>
      <c r="C735" s="17">
        <v>88</v>
      </c>
      <c r="D735" s="8">
        <v>141947</v>
      </c>
      <c r="E735" s="8" t="s">
        <v>18</v>
      </c>
      <c r="F735" s="8">
        <v>1</v>
      </c>
      <c r="G735" s="23">
        <f t="shared" si="45"/>
        <v>88</v>
      </c>
      <c r="H735" s="9">
        <v>290.72000000000003</v>
      </c>
      <c r="I735" s="9">
        <v>290.72000000000003</v>
      </c>
      <c r="J735" s="8" t="s">
        <v>19</v>
      </c>
      <c r="K735" s="10">
        <f t="shared" si="46"/>
        <v>202.72000000000003</v>
      </c>
      <c r="L735" s="11">
        <f t="shared" si="47"/>
        <v>202.72000000000003</v>
      </c>
      <c r="M735" s="19">
        <f t="shared" si="48"/>
        <v>69.730324711062195</v>
      </c>
    </row>
    <row r="736" spans="1:13" x14ac:dyDescent="0.3">
      <c r="A736" s="7" t="s">
        <v>86</v>
      </c>
      <c r="B736" s="8" t="s">
        <v>17</v>
      </c>
      <c r="C736" s="17">
        <v>56</v>
      </c>
      <c r="D736" s="8">
        <v>141947</v>
      </c>
      <c r="E736" s="8" t="s">
        <v>18</v>
      </c>
      <c r="F736" s="8">
        <v>1</v>
      </c>
      <c r="G736" s="23">
        <f t="shared" si="45"/>
        <v>56</v>
      </c>
      <c r="H736" s="9">
        <v>187.68</v>
      </c>
      <c r="I736" s="9">
        <v>187.68</v>
      </c>
      <c r="J736" s="8" t="s">
        <v>19</v>
      </c>
      <c r="K736" s="10">
        <f t="shared" si="46"/>
        <v>131.68</v>
      </c>
      <c r="L736" s="11">
        <f t="shared" si="47"/>
        <v>131.68</v>
      </c>
      <c r="M736" s="19">
        <f t="shared" si="48"/>
        <v>70.161977834612117</v>
      </c>
    </row>
    <row r="737" spans="1:13" x14ac:dyDescent="0.3">
      <c r="A737" s="7" t="s">
        <v>135</v>
      </c>
      <c r="B737" s="8" t="s">
        <v>74</v>
      </c>
      <c r="C737" s="17">
        <v>323</v>
      </c>
      <c r="D737" s="8">
        <v>141948</v>
      </c>
      <c r="E737" s="8" t="s">
        <v>14</v>
      </c>
      <c r="F737" s="8">
        <v>1</v>
      </c>
      <c r="G737" s="23">
        <f t="shared" si="45"/>
        <v>323</v>
      </c>
      <c r="H737" s="9">
        <v>1134.75</v>
      </c>
      <c r="I737" s="9">
        <v>1134.75</v>
      </c>
      <c r="J737" s="8" t="s">
        <v>15</v>
      </c>
      <c r="K737" s="10">
        <f t="shared" si="46"/>
        <v>811.75</v>
      </c>
      <c r="L737" s="11">
        <f t="shared" si="47"/>
        <v>811.75</v>
      </c>
      <c r="M737" s="19">
        <f t="shared" si="48"/>
        <v>71.535580524344567</v>
      </c>
    </row>
    <row r="738" spans="1:13" x14ac:dyDescent="0.3">
      <c r="A738" s="7" t="s">
        <v>354</v>
      </c>
      <c r="B738" s="8" t="s">
        <v>56</v>
      </c>
      <c r="C738" s="17">
        <v>165</v>
      </c>
      <c r="D738" s="8">
        <v>141948</v>
      </c>
      <c r="E738" s="8" t="s">
        <v>14</v>
      </c>
      <c r="F738" s="8">
        <v>1</v>
      </c>
      <c r="G738" s="23">
        <f t="shared" si="45"/>
        <v>165</v>
      </c>
      <c r="H738" s="9">
        <v>358.88</v>
      </c>
      <c r="I738" s="9">
        <v>358.88</v>
      </c>
      <c r="J738" s="8" t="s">
        <v>15</v>
      </c>
      <c r="K738" s="10">
        <f t="shared" si="46"/>
        <v>193.88</v>
      </c>
      <c r="L738" s="11">
        <f t="shared" si="47"/>
        <v>193.88</v>
      </c>
      <c r="M738" s="19">
        <f t="shared" si="48"/>
        <v>54.023629068212223</v>
      </c>
    </row>
    <row r="739" spans="1:13" x14ac:dyDescent="0.3">
      <c r="A739" s="7" t="s">
        <v>62</v>
      </c>
      <c r="B739" s="8">
        <v>0</v>
      </c>
      <c r="C739" s="17">
        <v>1</v>
      </c>
      <c r="D739" s="8">
        <v>141949</v>
      </c>
      <c r="E739" s="8" t="s">
        <v>18</v>
      </c>
      <c r="F739" s="8">
        <v>1</v>
      </c>
      <c r="G739" s="23">
        <f t="shared" si="45"/>
        <v>1</v>
      </c>
      <c r="H739" s="9">
        <v>165.6</v>
      </c>
      <c r="I739" s="9">
        <v>165.6</v>
      </c>
      <c r="J739" s="8" t="s">
        <v>33</v>
      </c>
      <c r="K739" s="10">
        <f t="shared" si="46"/>
        <v>164.6</v>
      </c>
      <c r="L739" s="11">
        <f t="shared" si="47"/>
        <v>164.6</v>
      </c>
      <c r="M739" s="19">
        <f t="shared" si="48"/>
        <v>99.39613526570048</v>
      </c>
    </row>
    <row r="740" spans="1:13" x14ac:dyDescent="0.3">
      <c r="A740" s="7" t="s">
        <v>115</v>
      </c>
      <c r="B740" s="8" t="s">
        <v>21</v>
      </c>
      <c r="C740" s="17">
        <v>0</v>
      </c>
      <c r="D740" s="8">
        <v>141950</v>
      </c>
      <c r="E740" s="8" t="s">
        <v>14</v>
      </c>
      <c r="F740" s="8">
        <v>1</v>
      </c>
      <c r="G740" s="23">
        <f t="shared" si="45"/>
        <v>0</v>
      </c>
      <c r="H740" s="9">
        <v>1330.25</v>
      </c>
      <c r="I740" s="9">
        <v>1330.25</v>
      </c>
      <c r="J740" s="8" t="s">
        <v>15</v>
      </c>
      <c r="K740" s="10">
        <f t="shared" si="46"/>
        <v>1330.25</v>
      </c>
      <c r="L740" s="11">
        <f t="shared" si="47"/>
        <v>1330.25</v>
      </c>
      <c r="M740" s="19">
        <f t="shared" si="48"/>
        <v>100</v>
      </c>
    </row>
    <row r="741" spans="1:13" x14ac:dyDescent="0.3">
      <c r="A741" s="7" t="s">
        <v>116</v>
      </c>
      <c r="B741" s="8" t="s">
        <v>74</v>
      </c>
      <c r="C741" s="17">
        <v>386</v>
      </c>
      <c r="D741" s="8">
        <v>141951</v>
      </c>
      <c r="E741" s="8" t="s">
        <v>27</v>
      </c>
      <c r="F741" s="8">
        <v>1</v>
      </c>
      <c r="G741" s="23">
        <f t="shared" si="45"/>
        <v>386</v>
      </c>
      <c r="H741" s="9">
        <v>1074.56</v>
      </c>
      <c r="I741" s="9">
        <v>1074.56</v>
      </c>
      <c r="J741" s="8" t="s">
        <v>19</v>
      </c>
      <c r="K741" s="10">
        <f t="shared" si="46"/>
        <v>688.56</v>
      </c>
      <c r="L741" s="11">
        <f t="shared" si="47"/>
        <v>688.56</v>
      </c>
      <c r="M741" s="19">
        <f t="shared" si="48"/>
        <v>64.078320428826686</v>
      </c>
    </row>
    <row r="742" spans="1:13" x14ac:dyDescent="0.3">
      <c r="A742" s="7" t="s">
        <v>204</v>
      </c>
      <c r="B742" s="8" t="s">
        <v>41</v>
      </c>
      <c r="C742" s="17">
        <v>259</v>
      </c>
      <c r="D742" s="8">
        <v>141951</v>
      </c>
      <c r="E742" s="8" t="s">
        <v>27</v>
      </c>
      <c r="F742" s="8">
        <v>1</v>
      </c>
      <c r="G742" s="23">
        <f t="shared" si="45"/>
        <v>259</v>
      </c>
      <c r="H742" s="9">
        <v>864.8</v>
      </c>
      <c r="I742" s="9">
        <v>864.8</v>
      </c>
      <c r="J742" s="8" t="s">
        <v>19</v>
      </c>
      <c r="K742" s="10">
        <f t="shared" si="46"/>
        <v>605.79999999999995</v>
      </c>
      <c r="L742" s="11">
        <f t="shared" si="47"/>
        <v>605.79999999999995</v>
      </c>
      <c r="M742" s="19">
        <f t="shared" si="48"/>
        <v>70.05087881591119</v>
      </c>
    </row>
    <row r="743" spans="1:13" x14ac:dyDescent="0.3">
      <c r="A743" s="7" t="s">
        <v>404</v>
      </c>
      <c r="B743" s="8">
        <v>0</v>
      </c>
      <c r="C743" s="17">
        <v>22</v>
      </c>
      <c r="D743" s="8">
        <v>141952</v>
      </c>
      <c r="E743" s="8" t="s">
        <v>27</v>
      </c>
      <c r="F743" s="8">
        <v>1</v>
      </c>
      <c r="G743" s="23">
        <f t="shared" si="45"/>
        <v>22</v>
      </c>
      <c r="H743" s="9">
        <v>43.08</v>
      </c>
      <c r="I743" s="9">
        <v>43.08</v>
      </c>
      <c r="J743" s="8" t="s">
        <v>33</v>
      </c>
      <c r="K743" s="10">
        <f t="shared" si="46"/>
        <v>21.08</v>
      </c>
      <c r="L743" s="11">
        <f t="shared" si="47"/>
        <v>21.08</v>
      </c>
      <c r="M743" s="19">
        <f t="shared" si="48"/>
        <v>48.932219127205194</v>
      </c>
    </row>
    <row r="744" spans="1:13" x14ac:dyDescent="0.3">
      <c r="A744" s="7" t="s">
        <v>405</v>
      </c>
      <c r="B744" s="8" t="s">
        <v>350</v>
      </c>
      <c r="C744" s="17">
        <v>129</v>
      </c>
      <c r="D744" s="8">
        <v>141953</v>
      </c>
      <c r="E744" s="8" t="s">
        <v>18</v>
      </c>
      <c r="F744" s="8">
        <v>1</v>
      </c>
      <c r="G744" s="23">
        <f t="shared" si="45"/>
        <v>129</v>
      </c>
      <c r="H744" s="9">
        <v>514.46</v>
      </c>
      <c r="I744" s="9">
        <v>514.46</v>
      </c>
      <c r="J744" s="8" t="s">
        <v>66</v>
      </c>
      <c r="K744" s="10">
        <f t="shared" si="46"/>
        <v>385.46000000000004</v>
      </c>
      <c r="L744" s="11">
        <f t="shared" si="47"/>
        <v>385.46000000000004</v>
      </c>
      <c r="M744" s="19">
        <f t="shared" si="48"/>
        <v>74.925164249893101</v>
      </c>
    </row>
    <row r="745" spans="1:13" x14ac:dyDescent="0.3">
      <c r="A745" s="7" t="s">
        <v>406</v>
      </c>
      <c r="B745" s="8" t="s">
        <v>30</v>
      </c>
      <c r="C745" s="17">
        <v>249</v>
      </c>
      <c r="D745" s="8">
        <v>141953</v>
      </c>
      <c r="E745" s="8" t="s">
        <v>18</v>
      </c>
      <c r="F745" s="8">
        <v>1</v>
      </c>
      <c r="G745" s="23">
        <f t="shared" si="45"/>
        <v>249</v>
      </c>
      <c r="H745" s="9">
        <v>460</v>
      </c>
      <c r="I745" s="9">
        <v>460</v>
      </c>
      <c r="J745" s="8" t="s">
        <v>66</v>
      </c>
      <c r="K745" s="10">
        <f t="shared" si="46"/>
        <v>211</v>
      </c>
      <c r="L745" s="11">
        <f t="shared" si="47"/>
        <v>211</v>
      </c>
      <c r="M745" s="19">
        <f t="shared" si="48"/>
        <v>45.869565217391305</v>
      </c>
    </row>
    <row r="746" spans="1:13" x14ac:dyDescent="0.3">
      <c r="A746" s="7" t="s">
        <v>102</v>
      </c>
      <c r="B746" s="8" t="s">
        <v>60</v>
      </c>
      <c r="C746" s="17">
        <v>57</v>
      </c>
      <c r="D746" s="8">
        <v>141954</v>
      </c>
      <c r="E746" s="8" t="s">
        <v>27</v>
      </c>
      <c r="F746" s="8">
        <v>1</v>
      </c>
      <c r="G746" s="23">
        <f t="shared" si="45"/>
        <v>57</v>
      </c>
      <c r="H746" s="9">
        <v>187.68</v>
      </c>
      <c r="I746" s="9">
        <v>187.68</v>
      </c>
      <c r="J746" s="8" t="s">
        <v>64</v>
      </c>
      <c r="K746" s="10">
        <f t="shared" si="46"/>
        <v>130.68</v>
      </c>
      <c r="L746" s="11">
        <f t="shared" si="47"/>
        <v>130.68</v>
      </c>
      <c r="M746" s="19">
        <f t="shared" si="48"/>
        <v>69.629156010230176</v>
      </c>
    </row>
    <row r="747" spans="1:13" x14ac:dyDescent="0.3">
      <c r="A747" s="7" t="s">
        <v>102</v>
      </c>
      <c r="B747" s="8" t="s">
        <v>60</v>
      </c>
      <c r="C747" s="17">
        <v>57</v>
      </c>
      <c r="D747" s="8">
        <v>141954</v>
      </c>
      <c r="E747" s="8" t="s">
        <v>27</v>
      </c>
      <c r="F747" s="8">
        <v>1</v>
      </c>
      <c r="G747" s="23">
        <f t="shared" si="45"/>
        <v>57</v>
      </c>
      <c r="H747" s="9">
        <v>187.68</v>
      </c>
      <c r="I747" s="9">
        <v>187.68</v>
      </c>
      <c r="J747" s="8" t="s">
        <v>64</v>
      </c>
      <c r="K747" s="10">
        <f t="shared" si="46"/>
        <v>130.68</v>
      </c>
      <c r="L747" s="11">
        <f t="shared" si="47"/>
        <v>130.68</v>
      </c>
      <c r="M747" s="19">
        <f t="shared" si="48"/>
        <v>69.629156010230176</v>
      </c>
    </row>
    <row r="748" spans="1:13" x14ac:dyDescent="0.3">
      <c r="A748" s="7" t="s">
        <v>137</v>
      </c>
      <c r="B748" s="8" t="s">
        <v>74</v>
      </c>
      <c r="C748" s="17">
        <v>323</v>
      </c>
      <c r="D748" s="8">
        <v>141955</v>
      </c>
      <c r="E748" s="8" t="s">
        <v>27</v>
      </c>
      <c r="F748" s="8">
        <v>1</v>
      </c>
      <c r="G748" s="23">
        <f t="shared" si="45"/>
        <v>323</v>
      </c>
      <c r="H748" s="9">
        <v>1070.8800000000001</v>
      </c>
      <c r="I748" s="9">
        <v>1070.8800000000001</v>
      </c>
      <c r="J748" s="8" t="s">
        <v>66</v>
      </c>
      <c r="K748" s="10">
        <f t="shared" si="46"/>
        <v>747.88000000000011</v>
      </c>
      <c r="L748" s="11">
        <f t="shared" si="47"/>
        <v>747.88000000000011</v>
      </c>
      <c r="M748" s="19">
        <f t="shared" si="48"/>
        <v>69.837890333183921</v>
      </c>
    </row>
    <row r="749" spans="1:13" x14ac:dyDescent="0.3">
      <c r="A749" s="7" t="s">
        <v>75</v>
      </c>
      <c r="B749" s="8">
        <v>0</v>
      </c>
      <c r="C749" s="17">
        <v>50</v>
      </c>
      <c r="D749" s="8">
        <v>141955</v>
      </c>
      <c r="E749" s="8" t="s">
        <v>27</v>
      </c>
      <c r="F749" s="8">
        <v>1</v>
      </c>
      <c r="G749" s="23">
        <f t="shared" si="45"/>
        <v>50</v>
      </c>
      <c r="H749" s="9">
        <v>120</v>
      </c>
      <c r="I749" s="9">
        <v>120</v>
      </c>
      <c r="J749" s="8" t="s">
        <v>66</v>
      </c>
      <c r="K749" s="10">
        <f t="shared" si="46"/>
        <v>70</v>
      </c>
      <c r="L749" s="11">
        <f t="shared" si="47"/>
        <v>70</v>
      </c>
      <c r="M749" s="19">
        <f t="shared" si="48"/>
        <v>58.333333333333336</v>
      </c>
    </row>
    <row r="750" spans="1:13" x14ac:dyDescent="0.3">
      <c r="A750" s="7" t="s">
        <v>277</v>
      </c>
      <c r="B750" s="8" t="s">
        <v>60</v>
      </c>
      <c r="C750" s="17">
        <v>50</v>
      </c>
      <c r="D750" s="8">
        <v>141956</v>
      </c>
      <c r="E750" s="8" t="s">
        <v>18</v>
      </c>
      <c r="F750" s="8">
        <v>2</v>
      </c>
      <c r="G750" s="23">
        <f t="shared" si="45"/>
        <v>100</v>
      </c>
      <c r="H750" s="9">
        <v>165.6</v>
      </c>
      <c r="I750" s="9">
        <v>331.2</v>
      </c>
      <c r="J750" s="8" t="s">
        <v>19</v>
      </c>
      <c r="K750" s="10">
        <f t="shared" si="46"/>
        <v>115.6</v>
      </c>
      <c r="L750" s="11">
        <f t="shared" si="47"/>
        <v>231.2</v>
      </c>
      <c r="M750" s="19">
        <f t="shared" si="48"/>
        <v>69.806763285024147</v>
      </c>
    </row>
    <row r="751" spans="1:13" x14ac:dyDescent="0.3">
      <c r="A751" s="7" t="s">
        <v>293</v>
      </c>
      <c r="B751" s="8" t="s">
        <v>17</v>
      </c>
      <c r="C751" s="17">
        <v>62</v>
      </c>
      <c r="D751" s="8">
        <v>141956</v>
      </c>
      <c r="E751" s="8" t="s">
        <v>18</v>
      </c>
      <c r="F751" s="8">
        <v>1</v>
      </c>
      <c r="G751" s="23">
        <f t="shared" si="45"/>
        <v>62</v>
      </c>
      <c r="H751" s="9">
        <v>231.84</v>
      </c>
      <c r="I751" s="9">
        <v>231.84</v>
      </c>
      <c r="J751" s="8" t="s">
        <v>19</v>
      </c>
      <c r="K751" s="10">
        <f t="shared" si="46"/>
        <v>169.84</v>
      </c>
      <c r="L751" s="11">
        <f t="shared" si="47"/>
        <v>169.84</v>
      </c>
      <c r="M751" s="19">
        <f t="shared" si="48"/>
        <v>73.257418909592815</v>
      </c>
    </row>
    <row r="752" spans="1:13" x14ac:dyDescent="0.3">
      <c r="A752" s="7" t="s">
        <v>29</v>
      </c>
      <c r="B752" s="8" t="s">
        <v>30</v>
      </c>
      <c r="C752" s="17">
        <v>121</v>
      </c>
      <c r="D752" s="8">
        <v>141956</v>
      </c>
      <c r="E752" s="8" t="s">
        <v>18</v>
      </c>
      <c r="F752" s="8">
        <v>1</v>
      </c>
      <c r="G752" s="23">
        <f t="shared" si="45"/>
        <v>121</v>
      </c>
      <c r="H752" s="9">
        <v>445.28</v>
      </c>
      <c r="I752" s="9">
        <v>445.28</v>
      </c>
      <c r="J752" s="8" t="s">
        <v>19</v>
      </c>
      <c r="K752" s="10">
        <f t="shared" si="46"/>
        <v>324.27999999999997</v>
      </c>
      <c r="L752" s="11">
        <f t="shared" si="47"/>
        <v>324.27999999999997</v>
      </c>
      <c r="M752" s="19">
        <f t="shared" si="48"/>
        <v>72.826086956521735</v>
      </c>
    </row>
    <row r="753" spans="1:13" x14ac:dyDescent="0.3">
      <c r="A753" s="7" t="s">
        <v>109</v>
      </c>
      <c r="B753" s="8" t="s">
        <v>50</v>
      </c>
      <c r="C753" s="17">
        <v>79</v>
      </c>
      <c r="D753" s="8">
        <v>141956</v>
      </c>
      <c r="E753" s="8" t="s">
        <v>18</v>
      </c>
      <c r="F753" s="8">
        <v>1</v>
      </c>
      <c r="G753" s="23">
        <f t="shared" si="45"/>
        <v>79</v>
      </c>
      <c r="H753" s="9">
        <v>261.27999999999997</v>
      </c>
      <c r="I753" s="9">
        <v>261.27999999999997</v>
      </c>
      <c r="J753" s="8" t="s">
        <v>19</v>
      </c>
      <c r="K753" s="10">
        <f t="shared" si="46"/>
        <v>182.27999999999997</v>
      </c>
      <c r="L753" s="11">
        <f t="shared" si="47"/>
        <v>182.27999999999997</v>
      </c>
      <c r="M753" s="19">
        <f t="shared" si="48"/>
        <v>69.76423759951011</v>
      </c>
    </row>
    <row r="754" spans="1:13" x14ac:dyDescent="0.3">
      <c r="A754" s="7" t="s">
        <v>268</v>
      </c>
      <c r="B754" s="8" t="s">
        <v>60</v>
      </c>
      <c r="C754" s="17">
        <v>70</v>
      </c>
      <c r="D754" s="8">
        <v>141957</v>
      </c>
      <c r="E754" s="8" t="s">
        <v>14</v>
      </c>
      <c r="F754" s="8">
        <v>4</v>
      </c>
      <c r="G754" s="23">
        <f t="shared" si="45"/>
        <v>280</v>
      </c>
      <c r="H754" s="9">
        <v>267.75</v>
      </c>
      <c r="I754" s="9">
        <v>1071</v>
      </c>
      <c r="J754" s="8" t="s">
        <v>15</v>
      </c>
      <c r="K754" s="10">
        <f t="shared" si="46"/>
        <v>197.75</v>
      </c>
      <c r="L754" s="11">
        <f t="shared" si="47"/>
        <v>791</v>
      </c>
      <c r="M754" s="19">
        <f t="shared" si="48"/>
        <v>73.856209150326805</v>
      </c>
    </row>
    <row r="755" spans="1:13" x14ac:dyDescent="0.3">
      <c r="A755" s="7" t="s">
        <v>121</v>
      </c>
      <c r="B755" s="8" t="s">
        <v>41</v>
      </c>
      <c r="C755" s="17">
        <v>208</v>
      </c>
      <c r="D755" s="8">
        <v>141958</v>
      </c>
      <c r="E755" s="8" t="s">
        <v>27</v>
      </c>
      <c r="F755" s="8">
        <v>1</v>
      </c>
      <c r="G755" s="23">
        <f t="shared" si="45"/>
        <v>208</v>
      </c>
      <c r="H755" s="9">
        <v>688.16</v>
      </c>
      <c r="I755" s="9">
        <v>688.16</v>
      </c>
      <c r="J755" s="8" t="s">
        <v>66</v>
      </c>
      <c r="K755" s="10">
        <f t="shared" si="46"/>
        <v>480.15999999999997</v>
      </c>
      <c r="L755" s="11">
        <f t="shared" si="47"/>
        <v>480.15999999999997</v>
      </c>
      <c r="M755" s="19">
        <f t="shared" si="48"/>
        <v>69.774471053243431</v>
      </c>
    </row>
    <row r="756" spans="1:13" x14ac:dyDescent="0.3">
      <c r="A756" s="7" t="s">
        <v>236</v>
      </c>
      <c r="B756" s="8" t="s">
        <v>26</v>
      </c>
      <c r="C756" s="17">
        <v>153</v>
      </c>
      <c r="D756" s="8">
        <v>141958</v>
      </c>
      <c r="E756" s="8" t="s">
        <v>27</v>
      </c>
      <c r="F756" s="8">
        <v>2</v>
      </c>
      <c r="G756" s="23">
        <f t="shared" si="45"/>
        <v>306</v>
      </c>
      <c r="H756" s="9">
        <v>504.16</v>
      </c>
      <c r="I756" s="9">
        <v>1008.32</v>
      </c>
      <c r="J756" s="8" t="s">
        <v>66</v>
      </c>
      <c r="K756" s="10">
        <f t="shared" si="46"/>
        <v>351.16</v>
      </c>
      <c r="L756" s="11">
        <f t="shared" si="47"/>
        <v>702.32</v>
      </c>
      <c r="M756" s="19">
        <f t="shared" si="48"/>
        <v>69.652491272611869</v>
      </c>
    </row>
    <row r="757" spans="1:13" x14ac:dyDescent="0.3">
      <c r="A757" s="7" t="s">
        <v>407</v>
      </c>
      <c r="B757" s="8" t="s">
        <v>194</v>
      </c>
      <c r="C757" s="17">
        <v>267</v>
      </c>
      <c r="D757" s="8">
        <v>141959</v>
      </c>
      <c r="E757" s="8" t="s">
        <v>27</v>
      </c>
      <c r="F757" s="8">
        <v>1</v>
      </c>
      <c r="G757" s="23">
        <f t="shared" si="45"/>
        <v>267</v>
      </c>
      <c r="H757" s="9">
        <v>570.4</v>
      </c>
      <c r="I757" s="9">
        <v>570.4</v>
      </c>
      <c r="J757" s="8" t="s">
        <v>64</v>
      </c>
      <c r="K757" s="10">
        <f t="shared" si="46"/>
        <v>303.39999999999998</v>
      </c>
      <c r="L757" s="11">
        <f t="shared" si="47"/>
        <v>303.39999999999998</v>
      </c>
      <c r="M757" s="19">
        <f t="shared" si="48"/>
        <v>53.190743338008417</v>
      </c>
    </row>
    <row r="758" spans="1:13" x14ac:dyDescent="0.3">
      <c r="A758" s="7" t="s">
        <v>231</v>
      </c>
      <c r="B758" s="8" t="s">
        <v>232</v>
      </c>
      <c r="C758" s="17">
        <v>65</v>
      </c>
      <c r="D758" s="8">
        <v>141959</v>
      </c>
      <c r="E758" s="8" t="s">
        <v>27</v>
      </c>
      <c r="F758" s="8">
        <v>1</v>
      </c>
      <c r="G758" s="23">
        <f t="shared" si="45"/>
        <v>65</v>
      </c>
      <c r="H758" s="9">
        <v>217.12</v>
      </c>
      <c r="I758" s="9">
        <v>217.12</v>
      </c>
      <c r="J758" s="8" t="s">
        <v>33</v>
      </c>
      <c r="K758" s="10">
        <f t="shared" si="46"/>
        <v>152.12</v>
      </c>
      <c r="L758" s="11">
        <f t="shared" si="47"/>
        <v>152.12</v>
      </c>
      <c r="M758" s="19">
        <f t="shared" si="48"/>
        <v>70.062638172439208</v>
      </c>
    </row>
    <row r="759" spans="1:13" x14ac:dyDescent="0.3">
      <c r="A759" s="7" t="s">
        <v>408</v>
      </c>
      <c r="B759" s="8" t="s">
        <v>35</v>
      </c>
      <c r="C759" s="17">
        <v>125</v>
      </c>
      <c r="D759" s="8">
        <v>141960</v>
      </c>
      <c r="E759" s="8" t="s">
        <v>18</v>
      </c>
      <c r="F759" s="8">
        <v>1</v>
      </c>
      <c r="G759" s="23">
        <f t="shared" si="45"/>
        <v>125</v>
      </c>
      <c r="H759" s="9">
        <v>460</v>
      </c>
      <c r="I759" s="9">
        <v>460</v>
      </c>
      <c r="J759" s="8" t="s">
        <v>66</v>
      </c>
      <c r="K759" s="10">
        <f t="shared" si="46"/>
        <v>335</v>
      </c>
      <c r="L759" s="11">
        <f t="shared" si="47"/>
        <v>335</v>
      </c>
      <c r="M759" s="19">
        <f t="shared" si="48"/>
        <v>72.826086956521735</v>
      </c>
    </row>
    <row r="760" spans="1:13" x14ac:dyDescent="0.3">
      <c r="A760" s="7" t="s">
        <v>152</v>
      </c>
      <c r="B760" s="8" t="s">
        <v>21</v>
      </c>
      <c r="C760" s="17">
        <v>332</v>
      </c>
      <c r="D760" s="8">
        <v>141960</v>
      </c>
      <c r="E760" s="8" t="s">
        <v>18</v>
      </c>
      <c r="F760" s="8">
        <v>1</v>
      </c>
      <c r="G760" s="23">
        <f t="shared" si="45"/>
        <v>332</v>
      </c>
      <c r="H760" s="9">
        <v>1173.92</v>
      </c>
      <c r="I760" s="9">
        <v>1173.92</v>
      </c>
      <c r="J760" s="8" t="s">
        <v>66</v>
      </c>
      <c r="K760" s="10">
        <f t="shared" si="46"/>
        <v>841.92000000000007</v>
      </c>
      <c r="L760" s="11">
        <f t="shared" si="47"/>
        <v>841.92000000000007</v>
      </c>
      <c r="M760" s="19">
        <f t="shared" si="48"/>
        <v>71.718686111489717</v>
      </c>
    </row>
    <row r="761" spans="1:13" x14ac:dyDescent="0.3">
      <c r="A761" s="7" t="s">
        <v>180</v>
      </c>
      <c r="B761" s="8" t="s">
        <v>44</v>
      </c>
      <c r="C761" s="17">
        <v>32</v>
      </c>
      <c r="D761" s="8">
        <v>141960</v>
      </c>
      <c r="E761" s="8" t="s">
        <v>18</v>
      </c>
      <c r="F761" s="8">
        <v>6</v>
      </c>
      <c r="G761" s="23">
        <f t="shared" si="45"/>
        <v>191.99999999999989</v>
      </c>
      <c r="H761" s="9">
        <v>128.80000000000001</v>
      </c>
      <c r="I761" s="9">
        <v>772.8</v>
      </c>
      <c r="J761" s="8" t="s">
        <v>66</v>
      </c>
      <c r="K761" s="10">
        <f t="shared" si="46"/>
        <v>96.800000000000011</v>
      </c>
      <c r="L761" s="11">
        <f t="shared" si="47"/>
        <v>580.80000000000007</v>
      </c>
      <c r="M761" s="19">
        <f t="shared" si="48"/>
        <v>75.155279503105604</v>
      </c>
    </row>
    <row r="762" spans="1:13" x14ac:dyDescent="0.3">
      <c r="A762" s="7" t="s">
        <v>409</v>
      </c>
      <c r="B762" s="8">
        <v>0</v>
      </c>
      <c r="C762" s="17">
        <v>5.5</v>
      </c>
      <c r="D762" s="8">
        <v>141960</v>
      </c>
      <c r="E762" s="8" t="s">
        <v>18</v>
      </c>
      <c r="F762" s="8">
        <v>1</v>
      </c>
      <c r="G762" s="23">
        <f t="shared" si="45"/>
        <v>5.5</v>
      </c>
      <c r="H762" s="9">
        <v>11.04</v>
      </c>
      <c r="I762" s="9">
        <v>11.04</v>
      </c>
      <c r="J762" s="8" t="s">
        <v>66</v>
      </c>
      <c r="K762" s="10">
        <f t="shared" si="46"/>
        <v>5.5399999999999991</v>
      </c>
      <c r="L762" s="11">
        <f t="shared" si="47"/>
        <v>5.5399999999999991</v>
      </c>
      <c r="M762" s="19">
        <f t="shared" si="48"/>
        <v>50.181159420289859</v>
      </c>
    </row>
    <row r="763" spans="1:13" x14ac:dyDescent="0.3">
      <c r="A763" s="7" t="s">
        <v>159</v>
      </c>
      <c r="B763" s="8">
        <v>0</v>
      </c>
      <c r="C763" s="17">
        <v>5.5</v>
      </c>
      <c r="D763" s="8">
        <v>141960</v>
      </c>
      <c r="E763" s="8" t="s">
        <v>18</v>
      </c>
      <c r="F763" s="8">
        <v>1</v>
      </c>
      <c r="G763" s="23">
        <f t="shared" si="45"/>
        <v>5.5</v>
      </c>
      <c r="H763" s="9">
        <v>11.04</v>
      </c>
      <c r="I763" s="9">
        <v>11.04</v>
      </c>
      <c r="J763" s="8" t="s">
        <v>66</v>
      </c>
      <c r="K763" s="10">
        <f t="shared" si="46"/>
        <v>5.5399999999999991</v>
      </c>
      <c r="L763" s="11">
        <f t="shared" si="47"/>
        <v>5.5399999999999991</v>
      </c>
      <c r="M763" s="19">
        <f t="shared" si="48"/>
        <v>50.181159420289859</v>
      </c>
    </row>
    <row r="764" spans="1:13" x14ac:dyDescent="0.3">
      <c r="A764" s="7" t="s">
        <v>62</v>
      </c>
      <c r="B764" s="8">
        <v>0</v>
      </c>
      <c r="C764" s="17">
        <v>1</v>
      </c>
      <c r="D764" s="8">
        <v>141960</v>
      </c>
      <c r="E764" s="8" t="s">
        <v>18</v>
      </c>
      <c r="F764" s="8">
        <v>1</v>
      </c>
      <c r="G764" s="23">
        <f t="shared" si="45"/>
        <v>1</v>
      </c>
      <c r="H764" s="9">
        <v>52.58</v>
      </c>
      <c r="I764" s="9">
        <v>52.58</v>
      </c>
      <c r="J764" s="8" t="s">
        <v>66</v>
      </c>
      <c r="K764" s="10">
        <f t="shared" si="46"/>
        <v>51.58</v>
      </c>
      <c r="L764" s="11">
        <f t="shared" si="47"/>
        <v>51.58</v>
      </c>
      <c r="M764" s="19">
        <f t="shared" si="48"/>
        <v>98.098136173449973</v>
      </c>
    </row>
    <row r="765" spans="1:13" x14ac:dyDescent="0.3">
      <c r="A765" s="7" t="s">
        <v>356</v>
      </c>
      <c r="B765" s="8" t="s">
        <v>13</v>
      </c>
      <c r="C765" s="17">
        <v>312</v>
      </c>
      <c r="D765" s="8">
        <v>141961</v>
      </c>
      <c r="E765" s="8" t="s">
        <v>14</v>
      </c>
      <c r="F765" s="8">
        <v>1</v>
      </c>
      <c r="G765" s="23">
        <f t="shared" si="45"/>
        <v>312</v>
      </c>
      <c r="H765" s="9">
        <v>1444.5</v>
      </c>
      <c r="I765" s="9">
        <v>1444.5</v>
      </c>
      <c r="J765" s="8" t="s">
        <v>15</v>
      </c>
      <c r="K765" s="10">
        <f t="shared" si="46"/>
        <v>1132.5</v>
      </c>
      <c r="L765" s="11">
        <f t="shared" si="47"/>
        <v>1132.5</v>
      </c>
      <c r="M765" s="19">
        <f t="shared" si="48"/>
        <v>78.400830737279335</v>
      </c>
    </row>
    <row r="766" spans="1:13" x14ac:dyDescent="0.3">
      <c r="A766" s="7" t="s">
        <v>410</v>
      </c>
      <c r="B766" s="8">
        <v>0</v>
      </c>
      <c r="C766" s="17">
        <v>125</v>
      </c>
      <c r="D766" s="8">
        <v>141962</v>
      </c>
      <c r="E766" s="8" t="s">
        <v>27</v>
      </c>
      <c r="F766" s="8">
        <v>1</v>
      </c>
      <c r="G766" s="23">
        <f t="shared" si="45"/>
        <v>125</v>
      </c>
      <c r="H766" s="9">
        <v>276</v>
      </c>
      <c r="I766" s="9">
        <v>276</v>
      </c>
      <c r="J766" s="8" t="s">
        <v>33</v>
      </c>
      <c r="K766" s="10">
        <f t="shared" si="46"/>
        <v>151</v>
      </c>
      <c r="L766" s="11">
        <f t="shared" si="47"/>
        <v>151</v>
      </c>
      <c r="M766" s="19">
        <f t="shared" si="48"/>
        <v>54.710144927536234</v>
      </c>
    </row>
    <row r="767" spans="1:13" x14ac:dyDescent="0.3">
      <c r="A767" s="7" t="s">
        <v>153</v>
      </c>
      <c r="B767" s="8" t="s">
        <v>74</v>
      </c>
      <c r="C767" s="17">
        <v>439</v>
      </c>
      <c r="D767" s="8">
        <v>141963</v>
      </c>
      <c r="E767" s="8" t="s">
        <v>18</v>
      </c>
      <c r="F767" s="8">
        <v>1</v>
      </c>
      <c r="G767" s="23">
        <f t="shared" si="45"/>
        <v>439</v>
      </c>
      <c r="H767" s="9">
        <v>1276.96</v>
      </c>
      <c r="I767" s="9">
        <v>1276.96</v>
      </c>
      <c r="J767" s="8" t="s">
        <v>66</v>
      </c>
      <c r="K767" s="10">
        <f t="shared" si="46"/>
        <v>837.96</v>
      </c>
      <c r="L767" s="11">
        <f t="shared" si="47"/>
        <v>837.96</v>
      </c>
      <c r="M767" s="19">
        <f t="shared" si="48"/>
        <v>65.621476005513088</v>
      </c>
    </row>
    <row r="768" spans="1:13" x14ac:dyDescent="0.3">
      <c r="A768" s="7" t="s">
        <v>95</v>
      </c>
      <c r="B768" s="8" t="s">
        <v>96</v>
      </c>
      <c r="C768" s="17">
        <v>90</v>
      </c>
      <c r="D768" s="8">
        <v>141963</v>
      </c>
      <c r="E768" s="8" t="s">
        <v>18</v>
      </c>
      <c r="F768" s="8">
        <v>2</v>
      </c>
      <c r="G768" s="23">
        <f t="shared" si="45"/>
        <v>180</v>
      </c>
      <c r="H768" s="9">
        <v>334.88</v>
      </c>
      <c r="I768" s="9">
        <v>669.76</v>
      </c>
      <c r="J768" s="8" t="s">
        <v>66</v>
      </c>
      <c r="K768" s="10">
        <f t="shared" si="46"/>
        <v>244.88</v>
      </c>
      <c r="L768" s="11">
        <f t="shared" si="47"/>
        <v>489.76</v>
      </c>
      <c r="M768" s="19">
        <f t="shared" si="48"/>
        <v>73.124701385570944</v>
      </c>
    </row>
    <row r="769" spans="1:13" x14ac:dyDescent="0.3">
      <c r="A769" s="7" t="s">
        <v>411</v>
      </c>
      <c r="B769" s="8" t="s">
        <v>35</v>
      </c>
      <c r="C769" s="17">
        <v>158</v>
      </c>
      <c r="D769" s="8">
        <v>141964</v>
      </c>
      <c r="E769" s="8" t="s">
        <v>27</v>
      </c>
      <c r="F769" s="8">
        <v>1</v>
      </c>
      <c r="G769" s="23">
        <f t="shared" si="45"/>
        <v>158</v>
      </c>
      <c r="H769" s="9">
        <v>585.12</v>
      </c>
      <c r="I769" s="9">
        <v>585.12</v>
      </c>
      <c r="J769" s="8" t="s">
        <v>19</v>
      </c>
      <c r="K769" s="10">
        <f t="shared" si="46"/>
        <v>427.12</v>
      </c>
      <c r="L769" s="11">
        <f t="shared" si="47"/>
        <v>427.12</v>
      </c>
      <c r="M769" s="19">
        <f t="shared" si="48"/>
        <v>72.996992070002733</v>
      </c>
    </row>
    <row r="770" spans="1:13" x14ac:dyDescent="0.3">
      <c r="A770" s="7" t="s">
        <v>133</v>
      </c>
      <c r="B770" s="8" t="s">
        <v>74</v>
      </c>
      <c r="C770" s="17">
        <v>448</v>
      </c>
      <c r="D770" s="8">
        <v>141965</v>
      </c>
      <c r="E770" s="8" t="s">
        <v>27</v>
      </c>
      <c r="F770" s="8">
        <v>1</v>
      </c>
      <c r="G770" s="23">
        <f t="shared" ref="G770:G833" si="49">I770-L770</f>
        <v>448</v>
      </c>
      <c r="H770" s="9">
        <v>1483.04</v>
      </c>
      <c r="I770" s="9">
        <v>1483.04</v>
      </c>
      <c r="J770" s="8" t="s">
        <v>66</v>
      </c>
      <c r="K770" s="10">
        <f t="shared" ref="K770:K833" si="50">H770-C770</f>
        <v>1035.04</v>
      </c>
      <c r="L770" s="11">
        <f t="shared" ref="L770:L833" si="51">K770*F770</f>
        <v>1035.04</v>
      </c>
      <c r="M770" s="19">
        <f t="shared" si="48"/>
        <v>69.791779048441043</v>
      </c>
    </row>
    <row r="771" spans="1:13" x14ac:dyDescent="0.3">
      <c r="A771" s="7" t="s">
        <v>283</v>
      </c>
      <c r="B771" s="8" t="s">
        <v>60</v>
      </c>
      <c r="C771" s="17">
        <v>47</v>
      </c>
      <c r="D771" s="8">
        <v>141965</v>
      </c>
      <c r="E771" s="8" t="s">
        <v>27</v>
      </c>
      <c r="F771" s="8">
        <v>1</v>
      </c>
      <c r="G771" s="23">
        <f t="shared" si="49"/>
        <v>47</v>
      </c>
      <c r="H771" s="9">
        <v>158.24</v>
      </c>
      <c r="I771" s="9">
        <v>158.24</v>
      </c>
      <c r="J771" s="8" t="s">
        <v>66</v>
      </c>
      <c r="K771" s="10">
        <f t="shared" si="50"/>
        <v>111.24000000000001</v>
      </c>
      <c r="L771" s="11">
        <f t="shared" si="51"/>
        <v>111.24000000000001</v>
      </c>
      <c r="M771" s="19">
        <f t="shared" si="48"/>
        <v>70.298281092012132</v>
      </c>
    </row>
    <row r="772" spans="1:13" x14ac:dyDescent="0.3">
      <c r="A772" s="7" t="s">
        <v>25</v>
      </c>
      <c r="B772" s="8" t="s">
        <v>26</v>
      </c>
      <c r="C772" s="17">
        <v>99</v>
      </c>
      <c r="D772" s="8">
        <v>141965</v>
      </c>
      <c r="E772" s="8" t="s">
        <v>27</v>
      </c>
      <c r="F772" s="8">
        <v>1</v>
      </c>
      <c r="G772" s="23">
        <f t="shared" si="49"/>
        <v>99</v>
      </c>
      <c r="H772" s="9">
        <v>327.52</v>
      </c>
      <c r="I772" s="9">
        <v>327.52</v>
      </c>
      <c r="J772" s="8" t="s">
        <v>66</v>
      </c>
      <c r="K772" s="10">
        <f t="shared" si="50"/>
        <v>228.51999999999998</v>
      </c>
      <c r="L772" s="11">
        <f t="shared" si="51"/>
        <v>228.51999999999998</v>
      </c>
      <c r="M772" s="19">
        <f t="shared" si="48"/>
        <v>69.772838299951147</v>
      </c>
    </row>
    <row r="773" spans="1:13" x14ac:dyDescent="0.3">
      <c r="A773" s="7" t="s">
        <v>412</v>
      </c>
      <c r="B773" s="8" t="s">
        <v>50</v>
      </c>
      <c r="C773" s="17">
        <v>194</v>
      </c>
      <c r="D773" s="8">
        <v>141965</v>
      </c>
      <c r="E773" s="8" t="s">
        <v>27</v>
      </c>
      <c r="F773" s="8">
        <v>1</v>
      </c>
      <c r="G773" s="23">
        <f t="shared" si="49"/>
        <v>194</v>
      </c>
      <c r="H773" s="9">
        <v>644</v>
      </c>
      <c r="I773" s="9">
        <v>644</v>
      </c>
      <c r="J773" s="8" t="s">
        <v>66</v>
      </c>
      <c r="K773" s="10">
        <f t="shared" si="50"/>
        <v>450</v>
      </c>
      <c r="L773" s="11">
        <f t="shared" si="51"/>
        <v>450</v>
      </c>
      <c r="M773" s="19">
        <f t="shared" si="48"/>
        <v>69.875776397515537</v>
      </c>
    </row>
    <row r="774" spans="1:13" x14ac:dyDescent="0.3">
      <c r="A774" s="7" t="s">
        <v>283</v>
      </c>
      <c r="B774" s="8" t="s">
        <v>60</v>
      </c>
      <c r="C774" s="17">
        <v>47</v>
      </c>
      <c r="D774" s="8">
        <v>141965</v>
      </c>
      <c r="E774" s="8" t="s">
        <v>27</v>
      </c>
      <c r="F774" s="8">
        <v>1</v>
      </c>
      <c r="G774" s="23">
        <f t="shared" si="49"/>
        <v>47</v>
      </c>
      <c r="H774" s="9">
        <v>158.24</v>
      </c>
      <c r="I774" s="9">
        <v>158.24</v>
      </c>
      <c r="J774" s="8" t="s">
        <v>66</v>
      </c>
      <c r="K774" s="10">
        <f t="shared" si="50"/>
        <v>111.24000000000001</v>
      </c>
      <c r="L774" s="11">
        <f t="shared" si="51"/>
        <v>111.24000000000001</v>
      </c>
      <c r="M774" s="19">
        <f t="shared" si="48"/>
        <v>70.298281092012132</v>
      </c>
    </row>
    <row r="775" spans="1:13" x14ac:dyDescent="0.3">
      <c r="A775" s="7" t="s">
        <v>283</v>
      </c>
      <c r="B775" s="8" t="s">
        <v>60</v>
      </c>
      <c r="C775" s="17">
        <v>47</v>
      </c>
      <c r="D775" s="8">
        <v>141965</v>
      </c>
      <c r="E775" s="8" t="s">
        <v>27</v>
      </c>
      <c r="F775" s="8">
        <v>1</v>
      </c>
      <c r="G775" s="23">
        <f t="shared" si="49"/>
        <v>47</v>
      </c>
      <c r="H775" s="9">
        <v>158.24</v>
      </c>
      <c r="I775" s="9">
        <v>158.24</v>
      </c>
      <c r="J775" s="8" t="s">
        <v>66</v>
      </c>
      <c r="K775" s="10">
        <f t="shared" si="50"/>
        <v>111.24000000000001</v>
      </c>
      <c r="L775" s="11">
        <f t="shared" si="51"/>
        <v>111.24000000000001</v>
      </c>
      <c r="M775" s="19">
        <f t="shared" si="48"/>
        <v>70.298281092012132</v>
      </c>
    </row>
    <row r="776" spans="1:13" x14ac:dyDescent="0.3">
      <c r="A776" s="7" t="s">
        <v>196</v>
      </c>
      <c r="B776" s="8" t="s">
        <v>94</v>
      </c>
      <c r="C776" s="17">
        <v>159.25</v>
      </c>
      <c r="D776" s="8">
        <v>141966</v>
      </c>
      <c r="E776" s="8" t="s">
        <v>18</v>
      </c>
      <c r="F776" s="8">
        <v>1</v>
      </c>
      <c r="G776" s="23">
        <f t="shared" si="49"/>
        <v>159.25</v>
      </c>
      <c r="H776" s="9">
        <v>268.64</v>
      </c>
      <c r="I776" s="9">
        <v>268.64</v>
      </c>
      <c r="J776" s="8" t="s">
        <v>33</v>
      </c>
      <c r="K776" s="10">
        <f t="shared" si="50"/>
        <v>109.38999999999999</v>
      </c>
      <c r="L776" s="11">
        <f t="shared" si="51"/>
        <v>109.38999999999999</v>
      </c>
      <c r="M776" s="19">
        <f t="shared" si="48"/>
        <v>40.719922572960094</v>
      </c>
    </row>
    <row r="777" spans="1:13" x14ac:dyDescent="0.3">
      <c r="A777" s="7" t="s">
        <v>413</v>
      </c>
      <c r="B777" s="8" t="s">
        <v>94</v>
      </c>
      <c r="C777" s="17">
        <v>26</v>
      </c>
      <c r="D777" s="8">
        <v>141966</v>
      </c>
      <c r="E777" s="8" t="s">
        <v>18</v>
      </c>
      <c r="F777" s="8">
        <v>1</v>
      </c>
      <c r="G777" s="23">
        <f t="shared" si="49"/>
        <v>26</v>
      </c>
      <c r="H777" s="9">
        <v>55.2</v>
      </c>
      <c r="I777" s="9">
        <v>55.2</v>
      </c>
      <c r="J777" s="8" t="s">
        <v>33</v>
      </c>
      <c r="K777" s="10">
        <f t="shared" si="50"/>
        <v>29.200000000000003</v>
      </c>
      <c r="L777" s="11">
        <f t="shared" si="51"/>
        <v>29.200000000000003</v>
      </c>
      <c r="M777" s="19">
        <f t="shared" si="48"/>
        <v>52.89855072463768</v>
      </c>
    </row>
    <row r="778" spans="1:13" x14ac:dyDescent="0.3">
      <c r="A778" s="7" t="s">
        <v>414</v>
      </c>
      <c r="B778" s="8" t="s">
        <v>94</v>
      </c>
      <c r="C778" s="17">
        <v>32</v>
      </c>
      <c r="D778" s="8">
        <v>141966</v>
      </c>
      <c r="E778" s="8" t="s">
        <v>18</v>
      </c>
      <c r="F778" s="8">
        <v>1</v>
      </c>
      <c r="G778" s="23">
        <f t="shared" si="49"/>
        <v>32</v>
      </c>
      <c r="H778" s="9">
        <v>69.92</v>
      </c>
      <c r="I778" s="9">
        <v>69.92</v>
      </c>
      <c r="J778" s="8" t="s">
        <v>33</v>
      </c>
      <c r="K778" s="10">
        <f t="shared" si="50"/>
        <v>37.92</v>
      </c>
      <c r="L778" s="11">
        <f t="shared" si="51"/>
        <v>37.92</v>
      </c>
      <c r="M778" s="19">
        <f t="shared" si="48"/>
        <v>54.233409610983983</v>
      </c>
    </row>
    <row r="779" spans="1:13" x14ac:dyDescent="0.3">
      <c r="A779" s="7" t="s">
        <v>114</v>
      </c>
      <c r="B779" s="8" t="s">
        <v>23</v>
      </c>
      <c r="C779" s="17">
        <v>50</v>
      </c>
      <c r="D779" s="8">
        <v>141967</v>
      </c>
      <c r="E779" s="8" t="s">
        <v>27</v>
      </c>
      <c r="F779" s="8">
        <v>1</v>
      </c>
      <c r="G779" s="23">
        <f t="shared" si="49"/>
        <v>50</v>
      </c>
      <c r="H779" s="9">
        <v>187.68</v>
      </c>
      <c r="I779" s="9">
        <v>187.68</v>
      </c>
      <c r="J779" s="8" t="s">
        <v>19</v>
      </c>
      <c r="K779" s="10">
        <f t="shared" si="50"/>
        <v>137.68</v>
      </c>
      <c r="L779" s="11">
        <f t="shared" si="51"/>
        <v>137.68</v>
      </c>
      <c r="M779" s="19">
        <f t="shared" si="48"/>
        <v>73.358908780903661</v>
      </c>
    </row>
    <row r="780" spans="1:13" x14ac:dyDescent="0.3">
      <c r="A780" s="7" t="s">
        <v>63</v>
      </c>
      <c r="B780" s="8" t="s">
        <v>44</v>
      </c>
      <c r="C780" s="17">
        <v>27.2</v>
      </c>
      <c r="D780" s="8">
        <v>141968</v>
      </c>
      <c r="E780" s="8" t="s">
        <v>18</v>
      </c>
      <c r="F780" s="8">
        <v>6</v>
      </c>
      <c r="G780" s="23">
        <f t="shared" si="49"/>
        <v>163.19999999999999</v>
      </c>
      <c r="H780" s="9">
        <v>99.36</v>
      </c>
      <c r="I780" s="9">
        <v>596.16</v>
      </c>
      <c r="J780" s="8" t="s">
        <v>66</v>
      </c>
      <c r="K780" s="10">
        <f t="shared" si="50"/>
        <v>72.16</v>
      </c>
      <c r="L780" s="11">
        <f t="shared" si="51"/>
        <v>432.96</v>
      </c>
      <c r="M780" s="19">
        <f t="shared" si="48"/>
        <v>72.624798711755233</v>
      </c>
    </row>
    <row r="781" spans="1:13" x14ac:dyDescent="0.3">
      <c r="A781" s="7" t="s">
        <v>152</v>
      </c>
      <c r="B781" s="8" t="s">
        <v>21</v>
      </c>
      <c r="C781" s="17">
        <v>332</v>
      </c>
      <c r="D781" s="8">
        <v>141968</v>
      </c>
      <c r="E781" s="8" t="s">
        <v>18</v>
      </c>
      <c r="F781" s="8">
        <v>1</v>
      </c>
      <c r="G781" s="23">
        <f t="shared" si="49"/>
        <v>332</v>
      </c>
      <c r="H781" s="9">
        <v>1173.92</v>
      </c>
      <c r="I781" s="9">
        <v>1173.92</v>
      </c>
      <c r="J781" s="8" t="s">
        <v>66</v>
      </c>
      <c r="K781" s="10">
        <f t="shared" si="50"/>
        <v>841.92000000000007</v>
      </c>
      <c r="L781" s="11">
        <f t="shared" si="51"/>
        <v>841.92000000000007</v>
      </c>
      <c r="M781" s="19">
        <f t="shared" si="48"/>
        <v>71.718686111489717</v>
      </c>
    </row>
    <row r="782" spans="1:13" x14ac:dyDescent="0.3">
      <c r="A782" s="7" t="s">
        <v>281</v>
      </c>
      <c r="B782" s="8" t="s">
        <v>54</v>
      </c>
      <c r="C782" s="17">
        <v>192</v>
      </c>
      <c r="D782" s="8">
        <v>141968</v>
      </c>
      <c r="E782" s="8" t="s">
        <v>18</v>
      </c>
      <c r="F782" s="8">
        <v>1</v>
      </c>
      <c r="G782" s="23">
        <f t="shared" si="49"/>
        <v>192</v>
      </c>
      <c r="H782" s="9">
        <v>636.64</v>
      </c>
      <c r="I782" s="9">
        <v>636.64</v>
      </c>
      <c r="J782" s="8" t="s">
        <v>66</v>
      </c>
      <c r="K782" s="10">
        <f t="shared" si="50"/>
        <v>444.64</v>
      </c>
      <c r="L782" s="11">
        <f t="shared" si="51"/>
        <v>444.64</v>
      </c>
      <c r="M782" s="19">
        <f t="shared" si="48"/>
        <v>69.841668760995219</v>
      </c>
    </row>
    <row r="783" spans="1:13" x14ac:dyDescent="0.3">
      <c r="A783" s="7" t="s">
        <v>298</v>
      </c>
      <c r="B783" s="8" t="s">
        <v>50</v>
      </c>
      <c r="C783" s="17">
        <v>150</v>
      </c>
      <c r="D783" s="8">
        <v>141968</v>
      </c>
      <c r="E783" s="8" t="s">
        <v>18</v>
      </c>
      <c r="F783" s="8">
        <v>1</v>
      </c>
      <c r="G783" s="23">
        <f t="shared" si="49"/>
        <v>150</v>
      </c>
      <c r="H783" s="9">
        <v>496.8</v>
      </c>
      <c r="I783" s="9">
        <v>496.8</v>
      </c>
      <c r="J783" s="8" t="s">
        <v>66</v>
      </c>
      <c r="K783" s="10">
        <f t="shared" si="50"/>
        <v>346.8</v>
      </c>
      <c r="L783" s="11">
        <f t="shared" si="51"/>
        <v>346.8</v>
      </c>
      <c r="M783" s="19">
        <f t="shared" ref="M783:M846" si="52">L783/I783*100</f>
        <v>69.806763285024147</v>
      </c>
    </row>
    <row r="784" spans="1:13" x14ac:dyDescent="0.3">
      <c r="A784" s="7" t="s">
        <v>102</v>
      </c>
      <c r="B784" s="8" t="s">
        <v>60</v>
      </c>
      <c r="C784" s="17">
        <v>57</v>
      </c>
      <c r="D784" s="8">
        <v>141968</v>
      </c>
      <c r="E784" s="8" t="s">
        <v>18</v>
      </c>
      <c r="F784" s="8">
        <v>3</v>
      </c>
      <c r="G784" s="23">
        <f t="shared" si="49"/>
        <v>170.99999999999994</v>
      </c>
      <c r="H784" s="9">
        <v>187.68</v>
      </c>
      <c r="I784" s="9">
        <v>563.04</v>
      </c>
      <c r="J784" s="8" t="s">
        <v>33</v>
      </c>
      <c r="K784" s="10">
        <f t="shared" si="50"/>
        <v>130.68</v>
      </c>
      <c r="L784" s="11">
        <f t="shared" si="51"/>
        <v>392.04</v>
      </c>
      <c r="M784" s="19">
        <f t="shared" si="52"/>
        <v>69.62915601023019</v>
      </c>
    </row>
    <row r="785" spans="1:13" x14ac:dyDescent="0.3">
      <c r="A785" s="7" t="s">
        <v>277</v>
      </c>
      <c r="B785" s="8" t="s">
        <v>60</v>
      </c>
      <c r="C785" s="17">
        <v>50</v>
      </c>
      <c r="D785" s="8">
        <v>141969</v>
      </c>
      <c r="E785" s="8" t="s">
        <v>14</v>
      </c>
      <c r="F785" s="8">
        <v>2</v>
      </c>
      <c r="G785" s="23">
        <f t="shared" si="49"/>
        <v>100</v>
      </c>
      <c r="H785" s="9">
        <v>191.25</v>
      </c>
      <c r="I785" s="9">
        <v>382.5</v>
      </c>
      <c r="J785" s="8" t="s">
        <v>15</v>
      </c>
      <c r="K785" s="10">
        <f t="shared" si="50"/>
        <v>141.25</v>
      </c>
      <c r="L785" s="11">
        <f t="shared" si="51"/>
        <v>282.5</v>
      </c>
      <c r="M785" s="19">
        <f t="shared" si="52"/>
        <v>73.856209150326805</v>
      </c>
    </row>
    <row r="786" spans="1:13" x14ac:dyDescent="0.3">
      <c r="A786" s="7" t="s">
        <v>237</v>
      </c>
      <c r="B786" s="8" t="s">
        <v>96</v>
      </c>
      <c r="C786" s="17">
        <v>82</v>
      </c>
      <c r="D786" s="8">
        <v>141970</v>
      </c>
      <c r="E786" s="8" t="s">
        <v>14</v>
      </c>
      <c r="F786" s="8">
        <v>1</v>
      </c>
      <c r="G786" s="23">
        <f t="shared" si="49"/>
        <v>82</v>
      </c>
      <c r="H786" s="9">
        <v>352.75</v>
      </c>
      <c r="I786" s="9">
        <v>352.75</v>
      </c>
      <c r="J786" s="8" t="s">
        <v>15</v>
      </c>
      <c r="K786" s="10">
        <f t="shared" si="50"/>
        <v>270.75</v>
      </c>
      <c r="L786" s="11">
        <f t="shared" si="51"/>
        <v>270.75</v>
      </c>
      <c r="M786" s="19">
        <f t="shared" si="52"/>
        <v>76.754075124025505</v>
      </c>
    </row>
    <row r="787" spans="1:13" x14ac:dyDescent="0.3">
      <c r="A787" s="7" t="s">
        <v>147</v>
      </c>
      <c r="B787" s="8" t="s">
        <v>60</v>
      </c>
      <c r="C787" s="17">
        <v>61.5</v>
      </c>
      <c r="D787" s="8">
        <v>141971</v>
      </c>
      <c r="E787" s="8" t="s">
        <v>14</v>
      </c>
      <c r="F787" s="8">
        <v>4</v>
      </c>
      <c r="G787" s="23">
        <f t="shared" si="49"/>
        <v>246</v>
      </c>
      <c r="H787" s="9">
        <v>220</v>
      </c>
      <c r="I787" s="9">
        <v>880</v>
      </c>
      <c r="J787" s="8" t="s">
        <v>15</v>
      </c>
      <c r="K787" s="10">
        <f t="shared" si="50"/>
        <v>158.5</v>
      </c>
      <c r="L787" s="11">
        <f t="shared" si="51"/>
        <v>634</v>
      </c>
      <c r="M787" s="19">
        <f t="shared" si="52"/>
        <v>72.045454545454547</v>
      </c>
    </row>
    <row r="788" spans="1:13" x14ac:dyDescent="0.3">
      <c r="A788" s="7" t="s">
        <v>98</v>
      </c>
      <c r="B788" s="8" t="s">
        <v>23</v>
      </c>
      <c r="C788" s="17">
        <v>69</v>
      </c>
      <c r="D788" s="8">
        <v>141972</v>
      </c>
      <c r="E788" s="8" t="s">
        <v>18</v>
      </c>
      <c r="F788" s="8">
        <v>3</v>
      </c>
      <c r="G788" s="23">
        <f t="shared" si="49"/>
        <v>207.00000000000003</v>
      </c>
      <c r="H788" s="9">
        <v>152.35</v>
      </c>
      <c r="I788" s="9">
        <v>457.05</v>
      </c>
      <c r="J788" s="8" t="s">
        <v>19</v>
      </c>
      <c r="K788" s="10">
        <f t="shared" si="50"/>
        <v>83.35</v>
      </c>
      <c r="L788" s="11">
        <f t="shared" si="51"/>
        <v>250.04999999999998</v>
      </c>
      <c r="M788" s="19">
        <f t="shared" si="52"/>
        <v>54.709550377420413</v>
      </c>
    </row>
    <row r="789" spans="1:13" x14ac:dyDescent="0.3">
      <c r="A789" s="7" t="s">
        <v>149</v>
      </c>
      <c r="B789" s="8" t="s">
        <v>50</v>
      </c>
      <c r="C789" s="17">
        <v>110</v>
      </c>
      <c r="D789" s="8">
        <v>141972</v>
      </c>
      <c r="E789" s="8" t="s">
        <v>18</v>
      </c>
      <c r="F789" s="8">
        <v>1</v>
      </c>
      <c r="G789" s="23">
        <f t="shared" si="49"/>
        <v>110</v>
      </c>
      <c r="H789" s="9">
        <v>364.32</v>
      </c>
      <c r="I789" s="9">
        <v>364.32</v>
      </c>
      <c r="J789" s="8" t="s">
        <v>19</v>
      </c>
      <c r="K789" s="10">
        <f t="shared" si="50"/>
        <v>254.32</v>
      </c>
      <c r="L789" s="11">
        <f t="shared" si="51"/>
        <v>254.32</v>
      </c>
      <c r="M789" s="19">
        <f t="shared" si="52"/>
        <v>69.806763285024147</v>
      </c>
    </row>
    <row r="790" spans="1:13" x14ac:dyDescent="0.3">
      <c r="A790" s="7" t="s">
        <v>65</v>
      </c>
      <c r="B790" s="8" t="s">
        <v>41</v>
      </c>
      <c r="C790" s="17">
        <v>191</v>
      </c>
      <c r="D790" s="8">
        <v>141973</v>
      </c>
      <c r="E790" s="8" t="s">
        <v>18</v>
      </c>
      <c r="F790" s="8">
        <v>1</v>
      </c>
      <c r="G790" s="23">
        <f t="shared" si="49"/>
        <v>191</v>
      </c>
      <c r="H790" s="9">
        <v>629.28</v>
      </c>
      <c r="I790" s="9">
        <v>629.28</v>
      </c>
      <c r="J790" s="8" t="s">
        <v>19</v>
      </c>
      <c r="K790" s="10">
        <f t="shared" si="50"/>
        <v>438.28</v>
      </c>
      <c r="L790" s="11">
        <f t="shared" si="51"/>
        <v>438.28</v>
      </c>
      <c r="M790" s="19">
        <f t="shared" si="52"/>
        <v>69.647851512840063</v>
      </c>
    </row>
    <row r="791" spans="1:13" x14ac:dyDescent="0.3">
      <c r="A791" s="7" t="s">
        <v>415</v>
      </c>
      <c r="B791" s="8" t="s">
        <v>90</v>
      </c>
      <c r="C791" s="17">
        <v>129</v>
      </c>
      <c r="D791" s="8">
        <v>141973</v>
      </c>
      <c r="E791" s="8" t="s">
        <v>18</v>
      </c>
      <c r="F791" s="8">
        <v>1</v>
      </c>
      <c r="G791" s="23">
        <f t="shared" si="49"/>
        <v>129</v>
      </c>
      <c r="H791" s="9">
        <v>448.96</v>
      </c>
      <c r="I791" s="9">
        <v>448.96</v>
      </c>
      <c r="J791" s="8" t="s">
        <v>19</v>
      </c>
      <c r="K791" s="10">
        <f t="shared" si="50"/>
        <v>319.95999999999998</v>
      </c>
      <c r="L791" s="11">
        <f t="shared" si="51"/>
        <v>319.95999999999998</v>
      </c>
      <c r="M791" s="19">
        <f t="shared" si="52"/>
        <v>71.266928011404133</v>
      </c>
    </row>
    <row r="792" spans="1:13" x14ac:dyDescent="0.3">
      <c r="A792" s="7" t="s">
        <v>337</v>
      </c>
      <c r="B792" s="8" t="s">
        <v>47</v>
      </c>
      <c r="C792" s="17">
        <v>173</v>
      </c>
      <c r="D792" s="8">
        <v>141974</v>
      </c>
      <c r="E792" s="8" t="s">
        <v>18</v>
      </c>
      <c r="F792" s="8">
        <v>1</v>
      </c>
      <c r="G792" s="23">
        <f t="shared" si="49"/>
        <v>173</v>
      </c>
      <c r="H792" s="9">
        <v>636.64</v>
      </c>
      <c r="I792" s="9">
        <v>636.64</v>
      </c>
      <c r="J792" s="8" t="s">
        <v>66</v>
      </c>
      <c r="K792" s="10">
        <f t="shared" si="50"/>
        <v>463.64</v>
      </c>
      <c r="L792" s="11">
        <f t="shared" si="51"/>
        <v>463.64</v>
      </c>
      <c r="M792" s="19">
        <f t="shared" si="52"/>
        <v>72.826086956521735</v>
      </c>
    </row>
    <row r="793" spans="1:13" x14ac:dyDescent="0.3">
      <c r="A793" s="7" t="s">
        <v>416</v>
      </c>
      <c r="B793" s="8" t="s">
        <v>350</v>
      </c>
      <c r="C793" s="17">
        <v>129</v>
      </c>
      <c r="D793" s="8">
        <v>141975</v>
      </c>
      <c r="E793" s="8" t="s">
        <v>38</v>
      </c>
      <c r="F793" s="8">
        <v>5</v>
      </c>
      <c r="G793" s="23">
        <f t="shared" si="49"/>
        <v>645</v>
      </c>
      <c r="H793" s="9">
        <v>244.15</v>
      </c>
      <c r="I793" s="9">
        <v>1220.75</v>
      </c>
      <c r="J793" s="8" t="s">
        <v>19</v>
      </c>
      <c r="K793" s="10">
        <f t="shared" si="50"/>
        <v>115.15</v>
      </c>
      <c r="L793" s="11">
        <f t="shared" si="51"/>
        <v>575.75</v>
      </c>
      <c r="M793" s="19">
        <f t="shared" si="52"/>
        <v>47.1636289166496</v>
      </c>
    </row>
    <row r="794" spans="1:13" x14ac:dyDescent="0.3">
      <c r="A794" s="7" t="s">
        <v>417</v>
      </c>
      <c r="B794" s="8" t="s">
        <v>350</v>
      </c>
      <c r="C794" s="17">
        <v>129</v>
      </c>
      <c r="D794" s="8">
        <v>141975</v>
      </c>
      <c r="E794" s="8" t="s">
        <v>38</v>
      </c>
      <c r="F794" s="8">
        <v>3</v>
      </c>
      <c r="G794" s="23">
        <f t="shared" si="49"/>
        <v>387</v>
      </c>
      <c r="H794" s="9">
        <v>244.15</v>
      </c>
      <c r="I794" s="9">
        <v>732.45</v>
      </c>
      <c r="J794" s="8" t="s">
        <v>19</v>
      </c>
      <c r="K794" s="10">
        <f t="shared" si="50"/>
        <v>115.15</v>
      </c>
      <c r="L794" s="11">
        <f t="shared" si="51"/>
        <v>345.45000000000005</v>
      </c>
      <c r="M794" s="19">
        <f t="shared" si="52"/>
        <v>47.1636289166496</v>
      </c>
    </row>
    <row r="795" spans="1:13" x14ac:dyDescent="0.3">
      <c r="A795" s="7" t="s">
        <v>418</v>
      </c>
      <c r="B795" s="8" t="s">
        <v>350</v>
      </c>
      <c r="C795" s="17">
        <v>164</v>
      </c>
      <c r="D795" s="8">
        <v>141975</v>
      </c>
      <c r="E795" s="8" t="s">
        <v>38</v>
      </c>
      <c r="F795" s="8">
        <v>3</v>
      </c>
      <c r="G795" s="23">
        <f t="shared" si="49"/>
        <v>492.00000000000011</v>
      </c>
      <c r="H795" s="9">
        <v>315.14999999999998</v>
      </c>
      <c r="I795" s="9">
        <v>945.45</v>
      </c>
      <c r="J795" s="8" t="s">
        <v>19</v>
      </c>
      <c r="K795" s="10">
        <f t="shared" si="50"/>
        <v>151.14999999999998</v>
      </c>
      <c r="L795" s="11">
        <f t="shared" si="51"/>
        <v>453.44999999999993</v>
      </c>
      <c r="M795" s="19">
        <f t="shared" si="52"/>
        <v>47.961288275424394</v>
      </c>
    </row>
    <row r="796" spans="1:13" x14ac:dyDescent="0.3">
      <c r="A796" s="7" t="s">
        <v>349</v>
      </c>
      <c r="B796" s="8" t="s">
        <v>350</v>
      </c>
      <c r="C796" s="17">
        <v>129</v>
      </c>
      <c r="D796" s="8">
        <v>141975</v>
      </c>
      <c r="E796" s="8" t="s">
        <v>38</v>
      </c>
      <c r="F796" s="8">
        <v>1</v>
      </c>
      <c r="G796" s="23">
        <f t="shared" si="49"/>
        <v>129</v>
      </c>
      <c r="H796" s="9">
        <v>244.15</v>
      </c>
      <c r="I796" s="9">
        <v>244.15</v>
      </c>
      <c r="J796" s="8" t="s">
        <v>19</v>
      </c>
      <c r="K796" s="10">
        <f t="shared" si="50"/>
        <v>115.15</v>
      </c>
      <c r="L796" s="11">
        <f t="shared" si="51"/>
        <v>115.15</v>
      </c>
      <c r="M796" s="19">
        <f t="shared" si="52"/>
        <v>47.1636289166496</v>
      </c>
    </row>
    <row r="797" spans="1:13" x14ac:dyDescent="0.3">
      <c r="A797" s="7" t="s">
        <v>419</v>
      </c>
      <c r="B797" s="8" t="s">
        <v>350</v>
      </c>
      <c r="C797" s="17">
        <v>129</v>
      </c>
      <c r="D797" s="8">
        <v>141975</v>
      </c>
      <c r="E797" s="8" t="s">
        <v>38</v>
      </c>
      <c r="F797" s="8">
        <v>2</v>
      </c>
      <c r="G797" s="23">
        <f t="shared" si="49"/>
        <v>258</v>
      </c>
      <c r="H797" s="9">
        <v>699</v>
      </c>
      <c r="I797" s="9">
        <v>1398</v>
      </c>
      <c r="J797" s="8" t="s">
        <v>19</v>
      </c>
      <c r="K797" s="10">
        <f t="shared" si="50"/>
        <v>570</v>
      </c>
      <c r="L797" s="11">
        <f t="shared" si="51"/>
        <v>1140</v>
      </c>
      <c r="M797" s="19">
        <f t="shared" si="52"/>
        <v>81.545064377682408</v>
      </c>
    </row>
    <row r="798" spans="1:13" x14ac:dyDescent="0.3">
      <c r="A798" s="7" t="s">
        <v>417</v>
      </c>
      <c r="B798" s="8" t="s">
        <v>350</v>
      </c>
      <c r="C798" s="17">
        <v>129</v>
      </c>
      <c r="D798" s="8">
        <v>141976</v>
      </c>
      <c r="E798" s="8" t="s">
        <v>38</v>
      </c>
      <c r="F798" s="8">
        <v>1</v>
      </c>
      <c r="G798" s="23">
        <f t="shared" si="49"/>
        <v>129</v>
      </c>
      <c r="H798" s="9">
        <v>594.15</v>
      </c>
      <c r="I798" s="9">
        <v>594.15</v>
      </c>
      <c r="J798" s="8" t="s">
        <v>15</v>
      </c>
      <c r="K798" s="10">
        <f t="shared" si="50"/>
        <v>465.15</v>
      </c>
      <c r="L798" s="11">
        <f t="shared" si="51"/>
        <v>465.15</v>
      </c>
      <c r="M798" s="19">
        <f t="shared" si="52"/>
        <v>78.288311032567535</v>
      </c>
    </row>
    <row r="799" spans="1:13" x14ac:dyDescent="0.3">
      <c r="A799" s="7" t="s">
        <v>209</v>
      </c>
      <c r="B799" s="8" t="s">
        <v>156</v>
      </c>
      <c r="C799" s="17">
        <v>218</v>
      </c>
      <c r="D799" s="8">
        <v>141977</v>
      </c>
      <c r="E799" s="8" t="s">
        <v>18</v>
      </c>
      <c r="F799" s="8">
        <v>1</v>
      </c>
      <c r="G799" s="23">
        <f t="shared" si="49"/>
        <v>218</v>
      </c>
      <c r="H799" s="9">
        <v>724.96</v>
      </c>
      <c r="I799" s="9">
        <v>724.96</v>
      </c>
      <c r="J799" s="8" t="s">
        <v>66</v>
      </c>
      <c r="K799" s="10">
        <f t="shared" si="50"/>
        <v>506.96000000000004</v>
      </c>
      <c r="L799" s="11">
        <f t="shared" si="51"/>
        <v>506.96000000000004</v>
      </c>
      <c r="M799" s="19">
        <f t="shared" si="52"/>
        <v>69.929375413815933</v>
      </c>
    </row>
    <row r="800" spans="1:13" x14ac:dyDescent="0.3">
      <c r="A800" s="7" t="s">
        <v>57</v>
      </c>
      <c r="B800" s="8" t="s">
        <v>44</v>
      </c>
      <c r="C800" s="17">
        <v>35</v>
      </c>
      <c r="D800" s="8">
        <v>141977</v>
      </c>
      <c r="E800" s="8" t="s">
        <v>18</v>
      </c>
      <c r="F800" s="8">
        <v>4</v>
      </c>
      <c r="G800" s="23">
        <f t="shared" si="49"/>
        <v>140</v>
      </c>
      <c r="H800" s="9">
        <v>128.80000000000001</v>
      </c>
      <c r="I800" s="9">
        <v>515.20000000000005</v>
      </c>
      <c r="J800" s="8" t="s">
        <v>66</v>
      </c>
      <c r="K800" s="10">
        <f t="shared" si="50"/>
        <v>93.800000000000011</v>
      </c>
      <c r="L800" s="11">
        <f t="shared" si="51"/>
        <v>375.20000000000005</v>
      </c>
      <c r="M800" s="19">
        <f t="shared" si="52"/>
        <v>72.826086956521735</v>
      </c>
    </row>
    <row r="801" spans="1:13" x14ac:dyDescent="0.3">
      <c r="A801" s="7" t="s">
        <v>226</v>
      </c>
      <c r="B801" s="8" t="s">
        <v>41</v>
      </c>
      <c r="C801" s="17">
        <v>620</v>
      </c>
      <c r="D801" s="8">
        <v>141977</v>
      </c>
      <c r="E801" s="8" t="s">
        <v>18</v>
      </c>
      <c r="F801" s="8">
        <v>1</v>
      </c>
      <c r="G801" s="23">
        <f t="shared" si="49"/>
        <v>620</v>
      </c>
      <c r="H801" s="9">
        <v>2057.12</v>
      </c>
      <c r="I801" s="9">
        <v>2057.12</v>
      </c>
      <c r="J801" s="8" t="s">
        <v>66</v>
      </c>
      <c r="K801" s="10">
        <f t="shared" si="50"/>
        <v>1437.12</v>
      </c>
      <c r="L801" s="11">
        <f t="shared" si="51"/>
        <v>1437.12</v>
      </c>
      <c r="M801" s="19">
        <f t="shared" si="52"/>
        <v>69.860776230847009</v>
      </c>
    </row>
    <row r="802" spans="1:13" x14ac:dyDescent="0.3">
      <c r="A802" s="7" t="s">
        <v>412</v>
      </c>
      <c r="B802" s="8" t="s">
        <v>50</v>
      </c>
      <c r="C802" s="17">
        <v>194</v>
      </c>
      <c r="D802" s="8">
        <v>141977</v>
      </c>
      <c r="E802" s="8" t="s">
        <v>18</v>
      </c>
      <c r="F802" s="8">
        <v>1</v>
      </c>
      <c r="G802" s="23">
        <f t="shared" si="49"/>
        <v>194</v>
      </c>
      <c r="H802" s="9">
        <v>644</v>
      </c>
      <c r="I802" s="9">
        <v>644</v>
      </c>
      <c r="J802" s="8" t="s">
        <v>66</v>
      </c>
      <c r="K802" s="10">
        <f t="shared" si="50"/>
        <v>450</v>
      </c>
      <c r="L802" s="11">
        <f t="shared" si="51"/>
        <v>450</v>
      </c>
      <c r="M802" s="19">
        <f t="shared" si="52"/>
        <v>69.875776397515537</v>
      </c>
    </row>
    <row r="803" spans="1:13" x14ac:dyDescent="0.3">
      <c r="A803" s="7" t="s">
        <v>311</v>
      </c>
      <c r="B803" s="8" t="s">
        <v>21</v>
      </c>
      <c r="C803" s="17">
        <v>229</v>
      </c>
      <c r="D803" s="8">
        <v>141977</v>
      </c>
      <c r="E803" s="8" t="s">
        <v>18</v>
      </c>
      <c r="F803" s="8">
        <v>1</v>
      </c>
      <c r="G803" s="23">
        <f t="shared" si="49"/>
        <v>229</v>
      </c>
      <c r="H803" s="9">
        <v>761.76</v>
      </c>
      <c r="I803" s="9">
        <v>761.76</v>
      </c>
      <c r="J803" s="8" t="s">
        <v>66</v>
      </c>
      <c r="K803" s="10">
        <f t="shared" si="50"/>
        <v>532.76</v>
      </c>
      <c r="L803" s="11">
        <f t="shared" si="51"/>
        <v>532.76</v>
      </c>
      <c r="M803" s="19">
        <f t="shared" si="52"/>
        <v>69.938038227263178</v>
      </c>
    </row>
    <row r="804" spans="1:13" x14ac:dyDescent="0.3">
      <c r="A804" s="7" t="s">
        <v>116</v>
      </c>
      <c r="B804" s="8" t="s">
        <v>74</v>
      </c>
      <c r="C804" s="17">
        <v>386</v>
      </c>
      <c r="D804" s="8">
        <v>141977</v>
      </c>
      <c r="E804" s="8" t="s">
        <v>18</v>
      </c>
      <c r="F804" s="8">
        <v>1</v>
      </c>
      <c r="G804" s="23">
        <f t="shared" si="49"/>
        <v>386</v>
      </c>
      <c r="H804" s="9">
        <v>1221.76</v>
      </c>
      <c r="I804" s="9">
        <v>1221.76</v>
      </c>
      <c r="J804" s="8" t="s">
        <v>66</v>
      </c>
      <c r="K804" s="10">
        <f t="shared" si="50"/>
        <v>835.76</v>
      </c>
      <c r="L804" s="11">
        <f t="shared" si="51"/>
        <v>835.76</v>
      </c>
      <c r="M804" s="19">
        <f t="shared" si="52"/>
        <v>68.406233630172864</v>
      </c>
    </row>
    <row r="805" spans="1:13" x14ac:dyDescent="0.3">
      <c r="A805" s="7" t="s">
        <v>62</v>
      </c>
      <c r="B805" s="8">
        <v>0</v>
      </c>
      <c r="C805" s="17">
        <v>1</v>
      </c>
      <c r="D805" s="8">
        <v>141977</v>
      </c>
      <c r="E805" s="8" t="s">
        <v>18</v>
      </c>
      <c r="F805" s="8">
        <v>1</v>
      </c>
      <c r="G805" s="23">
        <f t="shared" si="49"/>
        <v>1</v>
      </c>
      <c r="H805" s="9">
        <v>50</v>
      </c>
      <c r="I805" s="9">
        <v>50</v>
      </c>
      <c r="J805" s="8" t="s">
        <v>66</v>
      </c>
      <c r="K805" s="10">
        <f t="shared" si="50"/>
        <v>49</v>
      </c>
      <c r="L805" s="11">
        <f t="shared" si="51"/>
        <v>49</v>
      </c>
      <c r="M805" s="19">
        <f t="shared" si="52"/>
        <v>98</v>
      </c>
    </row>
    <row r="806" spans="1:13" x14ac:dyDescent="0.3">
      <c r="A806" s="7" t="s">
        <v>91</v>
      </c>
      <c r="B806" s="8" t="s">
        <v>60</v>
      </c>
      <c r="C806" s="17">
        <v>64.5</v>
      </c>
      <c r="D806" s="8">
        <v>141978</v>
      </c>
      <c r="E806" s="8" t="s">
        <v>18</v>
      </c>
      <c r="F806" s="8">
        <v>3</v>
      </c>
      <c r="G806" s="23">
        <f t="shared" si="49"/>
        <v>193.5</v>
      </c>
      <c r="H806" s="9">
        <v>222.87</v>
      </c>
      <c r="I806" s="9">
        <v>668.61</v>
      </c>
      <c r="J806" s="8" t="s">
        <v>15</v>
      </c>
      <c r="K806" s="10">
        <f t="shared" si="50"/>
        <v>158.37</v>
      </c>
      <c r="L806" s="11">
        <f t="shared" si="51"/>
        <v>475.11</v>
      </c>
      <c r="M806" s="19">
        <f t="shared" si="52"/>
        <v>71.059361959886928</v>
      </c>
    </row>
    <row r="807" spans="1:13" x14ac:dyDescent="0.3">
      <c r="A807" s="7" t="s">
        <v>222</v>
      </c>
      <c r="B807" s="8" t="s">
        <v>90</v>
      </c>
      <c r="C807" s="17">
        <v>329</v>
      </c>
      <c r="D807" s="8">
        <v>141979</v>
      </c>
      <c r="E807" s="8" t="s">
        <v>14</v>
      </c>
      <c r="F807" s="8">
        <v>1</v>
      </c>
      <c r="G807" s="23">
        <f t="shared" si="49"/>
        <v>329</v>
      </c>
      <c r="H807" s="9">
        <v>1258.8499999999999</v>
      </c>
      <c r="I807" s="9">
        <v>1258.8499999999999</v>
      </c>
      <c r="J807" s="8" t="s">
        <v>15</v>
      </c>
      <c r="K807" s="10">
        <f t="shared" si="50"/>
        <v>929.84999999999991</v>
      </c>
      <c r="L807" s="11">
        <f t="shared" si="51"/>
        <v>929.84999999999991</v>
      </c>
      <c r="M807" s="19">
        <f t="shared" si="52"/>
        <v>73.865035548317906</v>
      </c>
    </row>
    <row r="808" spans="1:13" x14ac:dyDescent="0.3">
      <c r="A808" s="7" t="s">
        <v>92</v>
      </c>
      <c r="B808" s="8">
        <v>0</v>
      </c>
      <c r="C808" s="17">
        <v>5</v>
      </c>
      <c r="D808" s="8">
        <v>141980</v>
      </c>
      <c r="E808" s="8" t="s">
        <v>27</v>
      </c>
      <c r="F808" s="8">
        <v>1</v>
      </c>
      <c r="G808" s="23">
        <f t="shared" si="49"/>
        <v>5</v>
      </c>
      <c r="H808" s="9">
        <v>11.04</v>
      </c>
      <c r="I808" s="9">
        <v>11.04</v>
      </c>
      <c r="J808" s="8" t="s">
        <v>19</v>
      </c>
      <c r="K808" s="10">
        <f t="shared" si="50"/>
        <v>6.0399999999999991</v>
      </c>
      <c r="L808" s="11">
        <f t="shared" si="51"/>
        <v>6.0399999999999991</v>
      </c>
      <c r="M808" s="19">
        <f t="shared" si="52"/>
        <v>54.710144927536234</v>
      </c>
    </row>
    <row r="809" spans="1:13" x14ac:dyDescent="0.3">
      <c r="A809" s="7" t="s">
        <v>420</v>
      </c>
      <c r="B809" s="8">
        <v>0</v>
      </c>
      <c r="C809" s="17">
        <v>52.5</v>
      </c>
      <c r="D809" s="8">
        <v>141980</v>
      </c>
      <c r="E809" s="8" t="s">
        <v>27</v>
      </c>
      <c r="F809" s="8">
        <v>1</v>
      </c>
      <c r="G809" s="23">
        <f t="shared" si="49"/>
        <v>52.5</v>
      </c>
      <c r="H809" s="9">
        <v>96.78</v>
      </c>
      <c r="I809" s="9">
        <v>96.78</v>
      </c>
      <c r="J809" s="8" t="s">
        <v>33</v>
      </c>
      <c r="K809" s="10">
        <f t="shared" si="50"/>
        <v>44.28</v>
      </c>
      <c r="L809" s="11">
        <f t="shared" si="51"/>
        <v>44.28</v>
      </c>
      <c r="M809" s="19">
        <f t="shared" si="52"/>
        <v>45.753254804711716</v>
      </c>
    </row>
    <row r="810" spans="1:13" x14ac:dyDescent="0.3">
      <c r="A810" s="7" t="s">
        <v>421</v>
      </c>
      <c r="B810" s="8" t="s">
        <v>94</v>
      </c>
      <c r="C810" s="17">
        <v>48</v>
      </c>
      <c r="D810" s="8">
        <v>141980</v>
      </c>
      <c r="E810" s="8" t="s">
        <v>27</v>
      </c>
      <c r="F810" s="8">
        <v>1</v>
      </c>
      <c r="G810" s="23">
        <f t="shared" si="49"/>
        <v>48</v>
      </c>
      <c r="H810" s="9">
        <v>87.95</v>
      </c>
      <c r="I810" s="9">
        <v>87.95</v>
      </c>
      <c r="J810" s="8" t="s">
        <v>33</v>
      </c>
      <c r="K810" s="10">
        <f t="shared" si="50"/>
        <v>39.950000000000003</v>
      </c>
      <c r="L810" s="11">
        <f t="shared" si="51"/>
        <v>39.950000000000003</v>
      </c>
      <c r="M810" s="19">
        <f t="shared" si="52"/>
        <v>45.423536100056857</v>
      </c>
    </row>
    <row r="811" spans="1:13" x14ac:dyDescent="0.3">
      <c r="A811" s="7" t="s">
        <v>422</v>
      </c>
      <c r="B811" s="8" t="s">
        <v>17</v>
      </c>
      <c r="C811" s="17">
        <v>68</v>
      </c>
      <c r="D811" s="8">
        <v>141981</v>
      </c>
      <c r="E811" s="8" t="s">
        <v>14</v>
      </c>
      <c r="F811" s="8">
        <v>1</v>
      </c>
      <c r="G811" s="23">
        <f t="shared" si="49"/>
        <v>68</v>
      </c>
      <c r="H811" s="9">
        <v>141.55000000000001</v>
      </c>
      <c r="I811" s="9">
        <v>141.55000000000001</v>
      </c>
      <c r="J811" s="8" t="s">
        <v>15</v>
      </c>
      <c r="K811" s="10">
        <f t="shared" si="50"/>
        <v>73.550000000000011</v>
      </c>
      <c r="L811" s="11">
        <f t="shared" si="51"/>
        <v>73.550000000000011</v>
      </c>
      <c r="M811" s="19">
        <f t="shared" si="52"/>
        <v>51.960438007771117</v>
      </c>
    </row>
    <row r="812" spans="1:13" x14ac:dyDescent="0.3">
      <c r="A812" s="7" t="s">
        <v>236</v>
      </c>
      <c r="B812" s="8" t="s">
        <v>26</v>
      </c>
      <c r="C812" s="17">
        <v>153</v>
      </c>
      <c r="D812" s="8">
        <v>141982</v>
      </c>
      <c r="E812" s="8" t="s">
        <v>27</v>
      </c>
      <c r="F812" s="8">
        <v>1</v>
      </c>
      <c r="G812" s="23">
        <f t="shared" si="49"/>
        <v>153</v>
      </c>
      <c r="H812" s="9">
        <v>504.16</v>
      </c>
      <c r="I812" s="9">
        <v>504.16</v>
      </c>
      <c r="J812" s="8" t="s">
        <v>66</v>
      </c>
      <c r="K812" s="10">
        <f t="shared" si="50"/>
        <v>351.16</v>
      </c>
      <c r="L812" s="11">
        <f t="shared" si="51"/>
        <v>351.16</v>
      </c>
      <c r="M812" s="19">
        <f t="shared" si="52"/>
        <v>69.652491272611869</v>
      </c>
    </row>
    <row r="813" spans="1:13" x14ac:dyDescent="0.3">
      <c r="A813" s="7" t="s">
        <v>121</v>
      </c>
      <c r="B813" s="8" t="s">
        <v>41</v>
      </c>
      <c r="C813" s="17">
        <v>208</v>
      </c>
      <c r="D813" s="8">
        <v>141982</v>
      </c>
      <c r="E813" s="8" t="s">
        <v>27</v>
      </c>
      <c r="F813" s="8">
        <v>1</v>
      </c>
      <c r="G813" s="23">
        <f t="shared" si="49"/>
        <v>208</v>
      </c>
      <c r="H813" s="9">
        <v>688.16</v>
      </c>
      <c r="I813" s="9">
        <v>688.16</v>
      </c>
      <c r="J813" s="8" t="s">
        <v>66</v>
      </c>
      <c r="K813" s="10">
        <f t="shared" si="50"/>
        <v>480.15999999999997</v>
      </c>
      <c r="L813" s="11">
        <f t="shared" si="51"/>
        <v>480.15999999999997</v>
      </c>
      <c r="M813" s="19">
        <f t="shared" si="52"/>
        <v>69.774471053243431</v>
      </c>
    </row>
    <row r="814" spans="1:13" x14ac:dyDescent="0.3">
      <c r="A814" s="7" t="s">
        <v>204</v>
      </c>
      <c r="B814" s="8" t="s">
        <v>41</v>
      </c>
      <c r="C814" s="17">
        <v>259</v>
      </c>
      <c r="D814" s="8">
        <v>141982</v>
      </c>
      <c r="E814" s="8" t="s">
        <v>27</v>
      </c>
      <c r="F814" s="8">
        <v>1</v>
      </c>
      <c r="G814" s="23">
        <f t="shared" si="49"/>
        <v>259</v>
      </c>
      <c r="H814" s="9">
        <v>864.8</v>
      </c>
      <c r="I814" s="9">
        <v>864.8</v>
      </c>
      <c r="J814" s="8" t="s">
        <v>66</v>
      </c>
      <c r="K814" s="10">
        <f t="shared" si="50"/>
        <v>605.79999999999995</v>
      </c>
      <c r="L814" s="11">
        <f t="shared" si="51"/>
        <v>605.79999999999995</v>
      </c>
      <c r="M814" s="19">
        <f t="shared" si="52"/>
        <v>70.05087881591119</v>
      </c>
    </row>
    <row r="815" spans="1:13" x14ac:dyDescent="0.3">
      <c r="A815" s="7" t="s">
        <v>362</v>
      </c>
      <c r="B815" s="8" t="s">
        <v>74</v>
      </c>
      <c r="C815" s="17">
        <v>386</v>
      </c>
      <c r="D815" s="8">
        <v>141982</v>
      </c>
      <c r="E815" s="8" t="s">
        <v>27</v>
      </c>
      <c r="F815" s="8">
        <v>1</v>
      </c>
      <c r="G815" s="23">
        <f t="shared" si="49"/>
        <v>386</v>
      </c>
      <c r="H815" s="9">
        <v>1221.76</v>
      </c>
      <c r="I815" s="9">
        <v>1221.76</v>
      </c>
      <c r="J815" s="8" t="s">
        <v>66</v>
      </c>
      <c r="K815" s="10">
        <f t="shared" si="50"/>
        <v>835.76</v>
      </c>
      <c r="L815" s="11">
        <f t="shared" si="51"/>
        <v>835.76</v>
      </c>
      <c r="M815" s="19">
        <f t="shared" si="52"/>
        <v>68.406233630172864</v>
      </c>
    </row>
    <row r="816" spans="1:13" x14ac:dyDescent="0.3">
      <c r="A816" s="7" t="s">
        <v>75</v>
      </c>
      <c r="B816" s="8">
        <v>0</v>
      </c>
      <c r="C816" s="17">
        <v>50</v>
      </c>
      <c r="D816" s="8">
        <v>141983</v>
      </c>
      <c r="E816" s="8" t="s">
        <v>27</v>
      </c>
      <c r="F816" s="8">
        <v>1</v>
      </c>
      <c r="G816" s="23">
        <f t="shared" si="49"/>
        <v>50</v>
      </c>
      <c r="H816" s="9">
        <v>260.91000000000003</v>
      </c>
      <c r="I816" s="9">
        <v>260.91000000000003</v>
      </c>
      <c r="J816" s="8" t="s">
        <v>66</v>
      </c>
      <c r="K816" s="10">
        <f t="shared" si="50"/>
        <v>210.91000000000003</v>
      </c>
      <c r="L816" s="11">
        <f t="shared" si="51"/>
        <v>210.91000000000003</v>
      </c>
      <c r="M816" s="19">
        <f t="shared" si="52"/>
        <v>80.83630370625886</v>
      </c>
    </row>
    <row r="817" spans="1:13" x14ac:dyDescent="0.3">
      <c r="A817" s="7" t="s">
        <v>423</v>
      </c>
      <c r="B817" s="8" t="s">
        <v>41</v>
      </c>
      <c r="C817" s="17">
        <v>332</v>
      </c>
      <c r="D817" s="8">
        <v>141983</v>
      </c>
      <c r="E817" s="8" t="s">
        <v>27</v>
      </c>
      <c r="F817" s="8">
        <v>1</v>
      </c>
      <c r="G817" s="23">
        <f t="shared" si="49"/>
        <v>332</v>
      </c>
      <c r="H817" s="9">
        <v>1100.32</v>
      </c>
      <c r="I817" s="9">
        <v>1100.32</v>
      </c>
      <c r="J817" s="8" t="s">
        <v>66</v>
      </c>
      <c r="K817" s="10">
        <f t="shared" si="50"/>
        <v>768.31999999999994</v>
      </c>
      <c r="L817" s="11">
        <f t="shared" si="51"/>
        <v>768.31999999999994</v>
      </c>
      <c r="M817" s="19">
        <f t="shared" si="52"/>
        <v>69.826959429984001</v>
      </c>
    </row>
    <row r="818" spans="1:13" x14ac:dyDescent="0.3">
      <c r="A818" s="7" t="s">
        <v>424</v>
      </c>
      <c r="B818" s="8" t="s">
        <v>41</v>
      </c>
      <c r="C818" s="17">
        <v>187</v>
      </c>
      <c r="D818" s="8">
        <v>141983</v>
      </c>
      <c r="E818" s="8" t="s">
        <v>27</v>
      </c>
      <c r="F818" s="8">
        <v>1</v>
      </c>
      <c r="G818" s="23">
        <f t="shared" si="49"/>
        <v>187</v>
      </c>
      <c r="H818" s="9">
        <v>886.88</v>
      </c>
      <c r="I818" s="9">
        <v>886.88</v>
      </c>
      <c r="J818" s="8" t="s">
        <v>66</v>
      </c>
      <c r="K818" s="10">
        <f t="shared" si="50"/>
        <v>699.88</v>
      </c>
      <c r="L818" s="11">
        <f t="shared" si="51"/>
        <v>699.88</v>
      </c>
      <c r="M818" s="19">
        <f t="shared" si="52"/>
        <v>78.914847555475376</v>
      </c>
    </row>
    <row r="819" spans="1:13" x14ac:dyDescent="0.3">
      <c r="A819" s="7" t="s">
        <v>424</v>
      </c>
      <c r="B819" s="8" t="s">
        <v>41</v>
      </c>
      <c r="C819" s="17">
        <v>187</v>
      </c>
      <c r="D819" s="8">
        <v>141983</v>
      </c>
      <c r="E819" s="8" t="s">
        <v>27</v>
      </c>
      <c r="F819" s="8">
        <v>1</v>
      </c>
      <c r="G819" s="23">
        <f t="shared" si="49"/>
        <v>187</v>
      </c>
      <c r="H819" s="9">
        <v>621.91999999999996</v>
      </c>
      <c r="I819" s="9">
        <v>621.91999999999996</v>
      </c>
      <c r="J819" s="8" t="s">
        <v>66</v>
      </c>
      <c r="K819" s="10">
        <f t="shared" si="50"/>
        <v>434.91999999999996</v>
      </c>
      <c r="L819" s="11">
        <f t="shared" si="51"/>
        <v>434.91999999999996</v>
      </c>
      <c r="M819" s="19">
        <f t="shared" si="52"/>
        <v>69.931824028813992</v>
      </c>
    </row>
    <row r="820" spans="1:13" x14ac:dyDescent="0.3">
      <c r="A820" s="7" t="s">
        <v>140</v>
      </c>
      <c r="B820" s="8" t="s">
        <v>26</v>
      </c>
      <c r="C820" s="17">
        <v>121</v>
      </c>
      <c r="D820" s="8">
        <v>141984</v>
      </c>
      <c r="E820" s="8" t="s">
        <v>18</v>
      </c>
      <c r="F820" s="8">
        <v>1</v>
      </c>
      <c r="G820" s="23">
        <f t="shared" si="49"/>
        <v>121</v>
      </c>
      <c r="H820" s="9">
        <v>478.4</v>
      </c>
      <c r="I820" s="9">
        <v>478.4</v>
      </c>
      <c r="J820" s="8" t="s">
        <v>66</v>
      </c>
      <c r="K820" s="10">
        <f t="shared" si="50"/>
        <v>357.4</v>
      </c>
      <c r="L820" s="11">
        <f t="shared" si="51"/>
        <v>357.4</v>
      </c>
      <c r="M820" s="19">
        <f t="shared" si="52"/>
        <v>74.707357859531783</v>
      </c>
    </row>
    <row r="821" spans="1:13" x14ac:dyDescent="0.3">
      <c r="A821" s="7" t="s">
        <v>397</v>
      </c>
      <c r="B821" s="8" t="s">
        <v>26</v>
      </c>
      <c r="C821" s="17">
        <v>212</v>
      </c>
      <c r="D821" s="8">
        <v>141984</v>
      </c>
      <c r="E821" s="8" t="s">
        <v>18</v>
      </c>
      <c r="F821" s="8">
        <v>1</v>
      </c>
      <c r="G821" s="23">
        <f t="shared" si="49"/>
        <v>212</v>
      </c>
      <c r="H821" s="9">
        <v>695.52</v>
      </c>
      <c r="I821" s="9">
        <v>695.52</v>
      </c>
      <c r="J821" s="8" t="s">
        <v>66</v>
      </c>
      <c r="K821" s="10">
        <f t="shared" si="50"/>
        <v>483.52</v>
      </c>
      <c r="L821" s="11">
        <f t="shared" si="51"/>
        <v>483.52</v>
      </c>
      <c r="M821" s="19">
        <f t="shared" si="52"/>
        <v>69.519208649643431</v>
      </c>
    </row>
    <row r="822" spans="1:13" x14ac:dyDescent="0.3">
      <c r="A822" s="7" t="s">
        <v>28</v>
      </c>
      <c r="B822" s="8" t="s">
        <v>17</v>
      </c>
      <c r="C822" s="17">
        <v>45</v>
      </c>
      <c r="D822" s="8">
        <v>141984</v>
      </c>
      <c r="E822" s="8" t="s">
        <v>18</v>
      </c>
      <c r="F822" s="8">
        <v>1</v>
      </c>
      <c r="G822" s="23">
        <f t="shared" si="49"/>
        <v>45</v>
      </c>
      <c r="H822" s="9">
        <v>108.19</v>
      </c>
      <c r="I822" s="9">
        <v>108.19</v>
      </c>
      <c r="J822" s="8" t="s">
        <v>66</v>
      </c>
      <c r="K822" s="10">
        <f t="shared" si="50"/>
        <v>63.19</v>
      </c>
      <c r="L822" s="11">
        <f t="shared" si="51"/>
        <v>63.19</v>
      </c>
      <c r="M822" s="19">
        <f t="shared" si="52"/>
        <v>58.406507070893795</v>
      </c>
    </row>
    <row r="823" spans="1:13" x14ac:dyDescent="0.3">
      <c r="A823" s="7" t="s">
        <v>214</v>
      </c>
      <c r="B823" s="8" t="s">
        <v>52</v>
      </c>
      <c r="C823" s="17">
        <v>32</v>
      </c>
      <c r="D823" s="8">
        <v>141985</v>
      </c>
      <c r="E823" s="8" t="s">
        <v>18</v>
      </c>
      <c r="F823" s="8">
        <v>1</v>
      </c>
      <c r="G823" s="23">
        <f t="shared" si="49"/>
        <v>32</v>
      </c>
      <c r="H823" s="9">
        <v>55.2</v>
      </c>
      <c r="I823" s="9">
        <v>55.2</v>
      </c>
      <c r="J823" s="8" t="s">
        <v>19</v>
      </c>
      <c r="K823" s="10">
        <f t="shared" si="50"/>
        <v>23.200000000000003</v>
      </c>
      <c r="L823" s="11">
        <f t="shared" si="51"/>
        <v>23.200000000000003</v>
      </c>
      <c r="M823" s="19">
        <f t="shared" si="52"/>
        <v>42.028985507246382</v>
      </c>
    </row>
    <row r="824" spans="1:13" x14ac:dyDescent="0.3">
      <c r="A824" s="7" t="s">
        <v>425</v>
      </c>
      <c r="B824" s="8" t="s">
        <v>52</v>
      </c>
      <c r="C824" s="17">
        <v>32</v>
      </c>
      <c r="D824" s="8">
        <v>141985</v>
      </c>
      <c r="E824" s="8" t="s">
        <v>18</v>
      </c>
      <c r="F824" s="8">
        <v>1</v>
      </c>
      <c r="G824" s="23">
        <f t="shared" si="49"/>
        <v>32</v>
      </c>
      <c r="H824" s="9">
        <v>55.2</v>
      </c>
      <c r="I824" s="9">
        <v>55.2</v>
      </c>
      <c r="J824" s="8" t="s">
        <v>19</v>
      </c>
      <c r="K824" s="10">
        <f t="shared" si="50"/>
        <v>23.200000000000003</v>
      </c>
      <c r="L824" s="11">
        <f t="shared" si="51"/>
        <v>23.200000000000003</v>
      </c>
      <c r="M824" s="19">
        <f t="shared" si="52"/>
        <v>42.028985507246382</v>
      </c>
    </row>
    <row r="825" spans="1:13" x14ac:dyDescent="0.3">
      <c r="A825" s="7" t="s">
        <v>426</v>
      </c>
      <c r="B825" s="8">
        <v>0</v>
      </c>
      <c r="C825" s="17">
        <v>32</v>
      </c>
      <c r="D825" s="8">
        <v>141985</v>
      </c>
      <c r="E825" s="8" t="s">
        <v>18</v>
      </c>
      <c r="F825" s="8">
        <v>1</v>
      </c>
      <c r="G825" s="23">
        <f t="shared" si="49"/>
        <v>32</v>
      </c>
      <c r="H825" s="9">
        <v>55.2</v>
      </c>
      <c r="I825" s="9">
        <v>55.2</v>
      </c>
      <c r="J825" s="8" t="s">
        <v>19</v>
      </c>
      <c r="K825" s="10">
        <f t="shared" si="50"/>
        <v>23.200000000000003</v>
      </c>
      <c r="L825" s="11">
        <f t="shared" si="51"/>
        <v>23.200000000000003</v>
      </c>
      <c r="M825" s="19">
        <f t="shared" si="52"/>
        <v>42.028985507246382</v>
      </c>
    </row>
    <row r="826" spans="1:13" x14ac:dyDescent="0.3">
      <c r="A826" s="7" t="s">
        <v>362</v>
      </c>
      <c r="B826" s="8" t="s">
        <v>74</v>
      </c>
      <c r="C826" s="17">
        <v>386</v>
      </c>
      <c r="D826" s="8">
        <v>141986</v>
      </c>
      <c r="E826" s="8" t="s">
        <v>27</v>
      </c>
      <c r="F826" s="8">
        <v>1</v>
      </c>
      <c r="G826" s="23">
        <f t="shared" si="49"/>
        <v>386</v>
      </c>
      <c r="H826" s="9">
        <v>1221.76</v>
      </c>
      <c r="I826" s="9">
        <v>1221.76</v>
      </c>
      <c r="J826" s="8" t="s">
        <v>66</v>
      </c>
      <c r="K826" s="10">
        <f t="shared" si="50"/>
        <v>835.76</v>
      </c>
      <c r="L826" s="11">
        <f t="shared" si="51"/>
        <v>835.76</v>
      </c>
      <c r="M826" s="19">
        <f t="shared" si="52"/>
        <v>68.406233630172864</v>
      </c>
    </row>
    <row r="827" spans="1:13" x14ac:dyDescent="0.3">
      <c r="A827" s="7" t="s">
        <v>75</v>
      </c>
      <c r="B827" s="8">
        <v>0</v>
      </c>
      <c r="C827" s="17">
        <v>50</v>
      </c>
      <c r="D827" s="8">
        <v>141986</v>
      </c>
      <c r="E827" s="8" t="s">
        <v>27</v>
      </c>
      <c r="F827" s="8">
        <v>1</v>
      </c>
      <c r="G827" s="23">
        <f t="shared" si="49"/>
        <v>50</v>
      </c>
      <c r="H827" s="9">
        <v>122.18</v>
      </c>
      <c r="I827" s="9">
        <v>122.18</v>
      </c>
      <c r="J827" s="8" t="s">
        <v>66</v>
      </c>
      <c r="K827" s="10">
        <f t="shared" si="50"/>
        <v>72.180000000000007</v>
      </c>
      <c r="L827" s="11">
        <f t="shared" si="51"/>
        <v>72.180000000000007</v>
      </c>
      <c r="M827" s="19">
        <f t="shared" si="52"/>
        <v>59.076771975773454</v>
      </c>
    </row>
    <row r="828" spans="1:13" x14ac:dyDescent="0.3">
      <c r="A828" s="7" t="s">
        <v>422</v>
      </c>
      <c r="B828" s="8" t="s">
        <v>17</v>
      </c>
      <c r="C828" s="17">
        <v>68</v>
      </c>
      <c r="D828" s="8">
        <v>141987</v>
      </c>
      <c r="E828" s="8" t="s">
        <v>18</v>
      </c>
      <c r="F828" s="8">
        <v>1</v>
      </c>
      <c r="G828" s="23">
        <f t="shared" si="49"/>
        <v>68</v>
      </c>
      <c r="H828" s="9">
        <v>1350.56</v>
      </c>
      <c r="I828" s="9">
        <v>1350.56</v>
      </c>
      <c r="J828" s="8" t="s">
        <v>66</v>
      </c>
      <c r="K828" s="10">
        <f t="shared" si="50"/>
        <v>1282.56</v>
      </c>
      <c r="L828" s="11">
        <f t="shared" si="51"/>
        <v>1282.56</v>
      </c>
      <c r="M828" s="19">
        <f t="shared" si="52"/>
        <v>94.965051534178414</v>
      </c>
    </row>
    <row r="829" spans="1:13" x14ac:dyDescent="0.3">
      <c r="A829" s="7" t="s">
        <v>171</v>
      </c>
      <c r="B829" s="8" t="s">
        <v>13</v>
      </c>
      <c r="C829" s="17">
        <v>267</v>
      </c>
      <c r="D829" s="8">
        <v>141988</v>
      </c>
      <c r="E829" s="8" t="s">
        <v>18</v>
      </c>
      <c r="F829" s="8">
        <v>1</v>
      </c>
      <c r="G829" s="23">
        <f t="shared" si="49"/>
        <v>267</v>
      </c>
      <c r="H829" s="9">
        <v>1041.44</v>
      </c>
      <c r="I829" s="9">
        <v>1041.44</v>
      </c>
      <c r="J829" s="8" t="s">
        <v>19</v>
      </c>
      <c r="K829" s="10">
        <f t="shared" si="50"/>
        <v>774.44</v>
      </c>
      <c r="L829" s="11">
        <f t="shared" si="51"/>
        <v>774.44</v>
      </c>
      <c r="M829" s="19">
        <f t="shared" si="52"/>
        <v>74.362421262866789</v>
      </c>
    </row>
    <row r="830" spans="1:13" x14ac:dyDescent="0.3">
      <c r="A830" s="7" t="s">
        <v>187</v>
      </c>
      <c r="B830" s="8" t="s">
        <v>21</v>
      </c>
      <c r="C830" s="17">
        <v>338</v>
      </c>
      <c r="D830" s="8">
        <v>141989</v>
      </c>
      <c r="E830" s="8" t="s">
        <v>14</v>
      </c>
      <c r="F830" s="8">
        <v>1</v>
      </c>
      <c r="G830" s="23">
        <f t="shared" si="49"/>
        <v>338</v>
      </c>
      <c r="H830" s="9">
        <v>1381.25</v>
      </c>
      <c r="I830" s="9">
        <v>1381.25</v>
      </c>
      <c r="J830" s="8" t="s">
        <v>39</v>
      </c>
      <c r="K830" s="10">
        <f t="shared" si="50"/>
        <v>1043.25</v>
      </c>
      <c r="L830" s="11">
        <f t="shared" si="51"/>
        <v>1043.25</v>
      </c>
      <c r="M830" s="19">
        <f t="shared" si="52"/>
        <v>75.529411764705884</v>
      </c>
    </row>
    <row r="831" spans="1:13" x14ac:dyDescent="0.3">
      <c r="A831" s="7" t="s">
        <v>427</v>
      </c>
      <c r="B831" s="8" t="s">
        <v>232</v>
      </c>
      <c r="C831" s="17">
        <v>96</v>
      </c>
      <c r="D831" s="8">
        <v>141990</v>
      </c>
      <c r="E831" s="8" t="s">
        <v>27</v>
      </c>
      <c r="F831" s="8">
        <v>1</v>
      </c>
      <c r="G831" s="23">
        <f t="shared" si="49"/>
        <v>96</v>
      </c>
      <c r="H831" s="9">
        <v>320.16000000000003</v>
      </c>
      <c r="I831" s="9">
        <v>320.16000000000003</v>
      </c>
      <c r="J831" s="8" t="s">
        <v>64</v>
      </c>
      <c r="K831" s="10">
        <f t="shared" si="50"/>
        <v>224.16000000000003</v>
      </c>
      <c r="L831" s="11">
        <f t="shared" si="51"/>
        <v>224.16000000000003</v>
      </c>
      <c r="M831" s="19">
        <f t="shared" si="52"/>
        <v>70.014992503748132</v>
      </c>
    </row>
    <row r="832" spans="1:13" x14ac:dyDescent="0.3">
      <c r="A832" s="7" t="s">
        <v>62</v>
      </c>
      <c r="B832" s="8">
        <v>0</v>
      </c>
      <c r="C832" s="17">
        <v>1</v>
      </c>
      <c r="D832" s="8">
        <v>141991</v>
      </c>
      <c r="E832" s="8" t="s">
        <v>18</v>
      </c>
      <c r="F832" s="8">
        <v>2</v>
      </c>
      <c r="G832" s="23">
        <f t="shared" si="49"/>
        <v>2</v>
      </c>
      <c r="H832" s="9">
        <v>276</v>
      </c>
      <c r="I832" s="9">
        <v>552</v>
      </c>
      <c r="J832" s="8" t="s">
        <v>19</v>
      </c>
      <c r="K832" s="10">
        <f t="shared" si="50"/>
        <v>275</v>
      </c>
      <c r="L832" s="11">
        <f t="shared" si="51"/>
        <v>550</v>
      </c>
      <c r="M832" s="19">
        <f t="shared" si="52"/>
        <v>99.637681159420282</v>
      </c>
    </row>
    <row r="833" spans="1:13" x14ac:dyDescent="0.3">
      <c r="A833" s="7" t="s">
        <v>177</v>
      </c>
      <c r="B833" s="8" t="s">
        <v>90</v>
      </c>
      <c r="C833" s="17">
        <v>657</v>
      </c>
      <c r="D833" s="8">
        <v>141992</v>
      </c>
      <c r="E833" s="8" t="s">
        <v>27</v>
      </c>
      <c r="F833" s="8">
        <v>1</v>
      </c>
      <c r="G833" s="23">
        <f t="shared" si="49"/>
        <v>657</v>
      </c>
      <c r="H833" s="9">
        <v>2226.4</v>
      </c>
      <c r="I833" s="9">
        <v>2226.4</v>
      </c>
      <c r="J833" s="8" t="s">
        <v>39</v>
      </c>
      <c r="K833" s="10">
        <f t="shared" si="50"/>
        <v>1569.4</v>
      </c>
      <c r="L833" s="11">
        <f t="shared" si="51"/>
        <v>1569.4</v>
      </c>
      <c r="M833" s="19">
        <f t="shared" si="52"/>
        <v>70.490477901545106</v>
      </c>
    </row>
    <row r="834" spans="1:13" x14ac:dyDescent="0.3">
      <c r="A834" s="7" t="s">
        <v>62</v>
      </c>
      <c r="B834" s="8">
        <v>0</v>
      </c>
      <c r="C834" s="17">
        <v>1</v>
      </c>
      <c r="D834" s="8">
        <v>141993</v>
      </c>
      <c r="E834" s="8" t="s">
        <v>18</v>
      </c>
      <c r="F834" s="8">
        <v>1</v>
      </c>
      <c r="G834" s="23">
        <f t="shared" ref="G834:G897" si="53">I834-L834</f>
        <v>1</v>
      </c>
      <c r="H834" s="9">
        <v>17.66</v>
      </c>
      <c r="I834" s="9">
        <v>17.66</v>
      </c>
      <c r="J834" s="8" t="s">
        <v>19</v>
      </c>
      <c r="K834" s="10">
        <f t="shared" ref="K834:K897" si="54">H834-C834</f>
        <v>16.66</v>
      </c>
      <c r="L834" s="11">
        <f t="shared" ref="L834:L897" si="55">K834*F834</f>
        <v>16.66</v>
      </c>
      <c r="M834" s="19">
        <f t="shared" si="52"/>
        <v>94.337485843714603</v>
      </c>
    </row>
    <row r="835" spans="1:13" x14ac:dyDescent="0.3">
      <c r="A835" s="7" t="s">
        <v>316</v>
      </c>
      <c r="B835" s="8" t="s">
        <v>90</v>
      </c>
      <c r="C835" s="17">
        <v>515</v>
      </c>
      <c r="D835" s="8">
        <v>141994</v>
      </c>
      <c r="E835" s="8" t="s">
        <v>27</v>
      </c>
      <c r="F835" s="8">
        <v>1</v>
      </c>
      <c r="G835" s="23">
        <f t="shared" si="53"/>
        <v>515</v>
      </c>
      <c r="H835" s="9">
        <v>1519.84</v>
      </c>
      <c r="I835" s="9">
        <v>1519.84</v>
      </c>
      <c r="J835" s="8" t="s">
        <v>66</v>
      </c>
      <c r="K835" s="10">
        <f t="shared" si="54"/>
        <v>1004.8399999999999</v>
      </c>
      <c r="L835" s="11">
        <f t="shared" si="55"/>
        <v>1004.8399999999999</v>
      </c>
      <c r="M835" s="19">
        <f t="shared" si="52"/>
        <v>66.114854195178438</v>
      </c>
    </row>
    <row r="836" spans="1:13" x14ac:dyDescent="0.3">
      <c r="A836" s="7" t="s">
        <v>197</v>
      </c>
      <c r="B836" s="8" t="s">
        <v>90</v>
      </c>
      <c r="C836" s="17">
        <v>591</v>
      </c>
      <c r="D836" s="8">
        <v>141994</v>
      </c>
      <c r="E836" s="8" t="s">
        <v>27</v>
      </c>
      <c r="F836" s="8">
        <v>1</v>
      </c>
      <c r="G836" s="23">
        <f t="shared" si="53"/>
        <v>591</v>
      </c>
      <c r="H836" s="9">
        <v>1740.64</v>
      </c>
      <c r="I836" s="9">
        <v>1740.64</v>
      </c>
      <c r="J836" s="8" t="s">
        <v>66</v>
      </c>
      <c r="K836" s="10">
        <f t="shared" si="54"/>
        <v>1149.6400000000001</v>
      </c>
      <c r="L836" s="11">
        <f t="shared" si="55"/>
        <v>1149.6400000000001</v>
      </c>
      <c r="M836" s="19">
        <f t="shared" si="52"/>
        <v>66.046971228973248</v>
      </c>
    </row>
    <row r="837" spans="1:13" x14ac:dyDescent="0.3">
      <c r="A837" s="7" t="s">
        <v>75</v>
      </c>
      <c r="B837" s="8">
        <v>0</v>
      </c>
      <c r="C837" s="17">
        <v>50</v>
      </c>
      <c r="D837" s="8">
        <v>141994</v>
      </c>
      <c r="E837" s="8" t="s">
        <v>27</v>
      </c>
      <c r="F837" s="8">
        <v>1</v>
      </c>
      <c r="G837" s="23">
        <f t="shared" si="53"/>
        <v>50</v>
      </c>
      <c r="H837" s="9">
        <v>326.05</v>
      </c>
      <c r="I837" s="9">
        <v>326.05</v>
      </c>
      <c r="J837" s="8" t="s">
        <v>66</v>
      </c>
      <c r="K837" s="10">
        <f t="shared" si="54"/>
        <v>276.05</v>
      </c>
      <c r="L837" s="11">
        <f t="shared" si="55"/>
        <v>276.05</v>
      </c>
      <c r="M837" s="19">
        <f t="shared" si="52"/>
        <v>84.664928691918419</v>
      </c>
    </row>
    <row r="838" spans="1:13" x14ac:dyDescent="0.3">
      <c r="A838" s="7" t="s">
        <v>428</v>
      </c>
      <c r="B838" s="8" t="s">
        <v>111</v>
      </c>
      <c r="C838" s="17">
        <v>399</v>
      </c>
      <c r="D838" s="8">
        <v>141995</v>
      </c>
      <c r="E838" s="8" t="s">
        <v>18</v>
      </c>
      <c r="F838" s="8">
        <v>1</v>
      </c>
      <c r="G838" s="23">
        <f t="shared" si="53"/>
        <v>399</v>
      </c>
      <c r="H838" s="9">
        <v>732.32</v>
      </c>
      <c r="I838" s="9">
        <v>732.32</v>
      </c>
      <c r="J838" s="8" t="s">
        <v>66</v>
      </c>
      <c r="K838" s="10">
        <f t="shared" si="54"/>
        <v>333.32000000000005</v>
      </c>
      <c r="L838" s="11">
        <f t="shared" si="55"/>
        <v>333.32000000000005</v>
      </c>
      <c r="M838" s="19">
        <f t="shared" si="52"/>
        <v>45.515621586191834</v>
      </c>
    </row>
    <row r="839" spans="1:13" x14ac:dyDescent="0.3">
      <c r="A839" s="7" t="s">
        <v>57</v>
      </c>
      <c r="B839" s="8" t="s">
        <v>44</v>
      </c>
      <c r="C839" s="17">
        <v>35</v>
      </c>
      <c r="D839" s="8">
        <v>141995</v>
      </c>
      <c r="E839" s="8" t="s">
        <v>18</v>
      </c>
      <c r="F839" s="8">
        <v>4</v>
      </c>
      <c r="G839" s="23">
        <f t="shared" si="53"/>
        <v>140</v>
      </c>
      <c r="H839" s="9">
        <v>128.80000000000001</v>
      </c>
      <c r="I839" s="9">
        <v>515.20000000000005</v>
      </c>
      <c r="J839" s="8" t="s">
        <v>66</v>
      </c>
      <c r="K839" s="10">
        <f t="shared" si="54"/>
        <v>93.800000000000011</v>
      </c>
      <c r="L839" s="11">
        <f t="shared" si="55"/>
        <v>375.20000000000005</v>
      </c>
      <c r="M839" s="19">
        <f t="shared" si="52"/>
        <v>72.826086956521735</v>
      </c>
    </row>
    <row r="840" spans="1:13" x14ac:dyDescent="0.3">
      <c r="A840" s="7" t="s">
        <v>429</v>
      </c>
      <c r="B840" s="8" t="s">
        <v>74</v>
      </c>
      <c r="C840" s="17">
        <v>527</v>
      </c>
      <c r="D840" s="8">
        <v>141996</v>
      </c>
      <c r="E840" s="8" t="s">
        <v>14</v>
      </c>
      <c r="F840" s="8">
        <v>1</v>
      </c>
      <c r="G840" s="23">
        <f t="shared" si="53"/>
        <v>527</v>
      </c>
      <c r="H840" s="9">
        <v>2023</v>
      </c>
      <c r="I840" s="9">
        <v>2023</v>
      </c>
      <c r="J840" s="8" t="s">
        <v>15</v>
      </c>
      <c r="K840" s="10">
        <f t="shared" si="54"/>
        <v>1496</v>
      </c>
      <c r="L840" s="11">
        <f t="shared" si="55"/>
        <v>1496</v>
      </c>
      <c r="M840" s="19">
        <f t="shared" si="52"/>
        <v>73.94957983193278</v>
      </c>
    </row>
    <row r="841" spans="1:13" x14ac:dyDescent="0.3">
      <c r="A841" s="7" t="s">
        <v>430</v>
      </c>
      <c r="B841" s="8" t="s">
        <v>13</v>
      </c>
      <c r="C841" s="17">
        <v>476</v>
      </c>
      <c r="D841" s="8">
        <v>141997</v>
      </c>
      <c r="E841" s="8" t="s">
        <v>18</v>
      </c>
      <c r="F841" s="8">
        <v>1</v>
      </c>
      <c r="G841" s="23">
        <f t="shared" si="53"/>
        <v>476</v>
      </c>
      <c r="H841" s="9">
        <v>1549.28</v>
      </c>
      <c r="I841" s="9">
        <v>1549.28</v>
      </c>
      <c r="J841" s="8" t="s">
        <v>66</v>
      </c>
      <c r="K841" s="10">
        <f t="shared" si="54"/>
        <v>1073.28</v>
      </c>
      <c r="L841" s="11">
        <f t="shared" si="55"/>
        <v>1073.28</v>
      </c>
      <c r="M841" s="19">
        <f t="shared" si="52"/>
        <v>69.276050810699161</v>
      </c>
    </row>
    <row r="842" spans="1:13" x14ac:dyDescent="0.3">
      <c r="A842" s="7" t="s">
        <v>405</v>
      </c>
      <c r="B842" s="8" t="s">
        <v>350</v>
      </c>
      <c r="C842" s="17">
        <v>129</v>
      </c>
      <c r="D842" s="8">
        <v>141997</v>
      </c>
      <c r="E842" s="8" t="s">
        <v>18</v>
      </c>
      <c r="F842" s="8">
        <v>1</v>
      </c>
      <c r="G842" s="23">
        <f t="shared" si="53"/>
        <v>129</v>
      </c>
      <c r="H842" s="9">
        <v>514.46</v>
      </c>
      <c r="I842" s="9">
        <v>514.46</v>
      </c>
      <c r="J842" s="8" t="s">
        <v>66</v>
      </c>
      <c r="K842" s="10">
        <f t="shared" si="54"/>
        <v>385.46000000000004</v>
      </c>
      <c r="L842" s="11">
        <f t="shared" si="55"/>
        <v>385.46000000000004</v>
      </c>
      <c r="M842" s="19">
        <f t="shared" si="52"/>
        <v>74.925164249893101</v>
      </c>
    </row>
    <row r="843" spans="1:13" x14ac:dyDescent="0.3">
      <c r="A843" s="7" t="s">
        <v>204</v>
      </c>
      <c r="B843" s="8" t="s">
        <v>41</v>
      </c>
      <c r="C843" s="17">
        <v>259</v>
      </c>
      <c r="D843" s="8">
        <v>141998</v>
      </c>
      <c r="E843" s="8" t="s">
        <v>27</v>
      </c>
      <c r="F843" s="8">
        <v>1</v>
      </c>
      <c r="G843" s="23">
        <f t="shared" si="53"/>
        <v>259</v>
      </c>
      <c r="H843" s="9">
        <v>864.8</v>
      </c>
      <c r="I843" s="9">
        <v>864.8</v>
      </c>
      <c r="J843" s="8" t="s">
        <v>66</v>
      </c>
      <c r="K843" s="10">
        <f t="shared" si="54"/>
        <v>605.79999999999995</v>
      </c>
      <c r="L843" s="11">
        <f t="shared" si="55"/>
        <v>605.79999999999995</v>
      </c>
      <c r="M843" s="19">
        <f t="shared" si="52"/>
        <v>70.05087881591119</v>
      </c>
    </row>
    <row r="844" spans="1:13" x14ac:dyDescent="0.3">
      <c r="A844" s="7" t="s">
        <v>121</v>
      </c>
      <c r="B844" s="8" t="s">
        <v>41</v>
      </c>
      <c r="C844" s="17">
        <v>208</v>
      </c>
      <c r="D844" s="8">
        <v>141998</v>
      </c>
      <c r="E844" s="8" t="s">
        <v>27</v>
      </c>
      <c r="F844" s="8">
        <v>1</v>
      </c>
      <c r="G844" s="23">
        <f t="shared" si="53"/>
        <v>208</v>
      </c>
      <c r="H844" s="9">
        <v>688.16</v>
      </c>
      <c r="I844" s="9">
        <v>688.16</v>
      </c>
      <c r="J844" s="8" t="s">
        <v>66</v>
      </c>
      <c r="K844" s="10">
        <f t="shared" si="54"/>
        <v>480.15999999999997</v>
      </c>
      <c r="L844" s="11">
        <f t="shared" si="55"/>
        <v>480.15999999999997</v>
      </c>
      <c r="M844" s="19">
        <f t="shared" si="52"/>
        <v>69.774471053243431</v>
      </c>
    </row>
    <row r="845" spans="1:13" x14ac:dyDescent="0.3">
      <c r="A845" s="7" t="s">
        <v>236</v>
      </c>
      <c r="B845" s="8" t="s">
        <v>26</v>
      </c>
      <c r="C845" s="17">
        <v>153</v>
      </c>
      <c r="D845" s="8">
        <v>141998</v>
      </c>
      <c r="E845" s="8" t="s">
        <v>27</v>
      </c>
      <c r="F845" s="8">
        <v>1</v>
      </c>
      <c r="G845" s="23">
        <f t="shared" si="53"/>
        <v>153</v>
      </c>
      <c r="H845" s="9">
        <v>504.16</v>
      </c>
      <c r="I845" s="9">
        <v>504.16</v>
      </c>
      <c r="J845" s="8" t="s">
        <v>66</v>
      </c>
      <c r="K845" s="10">
        <f t="shared" si="54"/>
        <v>351.16</v>
      </c>
      <c r="L845" s="11">
        <f t="shared" si="55"/>
        <v>351.16</v>
      </c>
      <c r="M845" s="19">
        <f t="shared" si="52"/>
        <v>69.652491272611869</v>
      </c>
    </row>
    <row r="846" spans="1:13" x14ac:dyDescent="0.3">
      <c r="A846" s="7" t="s">
        <v>135</v>
      </c>
      <c r="B846" s="8" t="s">
        <v>74</v>
      </c>
      <c r="C846" s="17">
        <v>323</v>
      </c>
      <c r="D846" s="8">
        <v>141998</v>
      </c>
      <c r="E846" s="8" t="s">
        <v>27</v>
      </c>
      <c r="F846" s="8">
        <v>1</v>
      </c>
      <c r="G846" s="23">
        <f t="shared" si="53"/>
        <v>323</v>
      </c>
      <c r="H846" s="9">
        <v>1070.8800000000001</v>
      </c>
      <c r="I846" s="9">
        <v>1070.8800000000001</v>
      </c>
      <c r="J846" s="8" t="s">
        <v>66</v>
      </c>
      <c r="K846" s="10">
        <f t="shared" si="54"/>
        <v>747.88000000000011</v>
      </c>
      <c r="L846" s="11">
        <f t="shared" si="55"/>
        <v>747.88000000000011</v>
      </c>
      <c r="M846" s="19">
        <f t="shared" si="52"/>
        <v>69.837890333183921</v>
      </c>
    </row>
    <row r="847" spans="1:13" x14ac:dyDescent="0.3">
      <c r="A847" s="7" t="s">
        <v>91</v>
      </c>
      <c r="B847" s="8" t="s">
        <v>60</v>
      </c>
      <c r="C847" s="17">
        <v>64.5</v>
      </c>
      <c r="D847" s="8">
        <v>141999</v>
      </c>
      <c r="E847" s="8" t="s">
        <v>27</v>
      </c>
      <c r="F847" s="8">
        <v>1</v>
      </c>
      <c r="G847" s="23">
        <f t="shared" si="53"/>
        <v>64.5</v>
      </c>
      <c r="H847" s="9">
        <v>209.76</v>
      </c>
      <c r="I847" s="9">
        <v>209.76</v>
      </c>
      <c r="J847" s="8" t="s">
        <v>19</v>
      </c>
      <c r="K847" s="10">
        <f t="shared" si="54"/>
        <v>145.26</v>
      </c>
      <c r="L847" s="11">
        <f t="shared" si="55"/>
        <v>145.26</v>
      </c>
      <c r="M847" s="19">
        <f t="shared" ref="M847:M910" si="56">L847/I847*100</f>
        <v>69.250572082379861</v>
      </c>
    </row>
    <row r="848" spans="1:13" x14ac:dyDescent="0.3">
      <c r="A848" s="7" t="s">
        <v>28</v>
      </c>
      <c r="B848" s="8" t="s">
        <v>17</v>
      </c>
      <c r="C848" s="17">
        <v>45</v>
      </c>
      <c r="D848" s="8">
        <v>141999</v>
      </c>
      <c r="E848" s="8" t="s">
        <v>27</v>
      </c>
      <c r="F848" s="8">
        <v>1</v>
      </c>
      <c r="G848" s="23">
        <f t="shared" si="53"/>
        <v>45</v>
      </c>
      <c r="H848" s="9">
        <v>108.19</v>
      </c>
      <c r="I848" s="9">
        <v>108.19</v>
      </c>
      <c r="J848" s="8" t="s">
        <v>19</v>
      </c>
      <c r="K848" s="10">
        <f t="shared" si="54"/>
        <v>63.19</v>
      </c>
      <c r="L848" s="11">
        <f t="shared" si="55"/>
        <v>63.19</v>
      </c>
      <c r="M848" s="19">
        <f t="shared" si="56"/>
        <v>58.406507070893795</v>
      </c>
    </row>
    <row r="849" spans="1:13" x14ac:dyDescent="0.3">
      <c r="A849" s="7" t="s">
        <v>28</v>
      </c>
      <c r="B849" s="8" t="s">
        <v>17</v>
      </c>
      <c r="C849" s="17">
        <v>45</v>
      </c>
      <c r="D849" s="8">
        <v>141999</v>
      </c>
      <c r="E849" s="8" t="s">
        <v>27</v>
      </c>
      <c r="F849" s="8">
        <v>1</v>
      </c>
      <c r="G849" s="23">
        <f t="shared" si="53"/>
        <v>45</v>
      </c>
      <c r="H849" s="9">
        <v>108.19</v>
      </c>
      <c r="I849" s="9">
        <v>108.19</v>
      </c>
      <c r="J849" s="8" t="s">
        <v>19</v>
      </c>
      <c r="K849" s="10">
        <f t="shared" si="54"/>
        <v>63.19</v>
      </c>
      <c r="L849" s="11">
        <f t="shared" si="55"/>
        <v>63.19</v>
      </c>
      <c r="M849" s="19">
        <f t="shared" si="56"/>
        <v>58.406507070893795</v>
      </c>
    </row>
    <row r="850" spans="1:13" x14ac:dyDescent="0.3">
      <c r="A850" s="7" t="s">
        <v>400</v>
      </c>
      <c r="B850" s="8" t="s">
        <v>26</v>
      </c>
      <c r="C850" s="17">
        <v>105</v>
      </c>
      <c r="D850" s="8">
        <v>141999</v>
      </c>
      <c r="E850" s="8" t="s">
        <v>27</v>
      </c>
      <c r="F850" s="8">
        <v>2</v>
      </c>
      <c r="G850" s="23">
        <f t="shared" si="53"/>
        <v>210</v>
      </c>
      <c r="H850" s="9">
        <v>386.4</v>
      </c>
      <c r="I850" s="9">
        <v>772.8</v>
      </c>
      <c r="J850" s="8" t="s">
        <v>19</v>
      </c>
      <c r="K850" s="10">
        <f t="shared" si="54"/>
        <v>281.39999999999998</v>
      </c>
      <c r="L850" s="11">
        <f t="shared" si="55"/>
        <v>562.79999999999995</v>
      </c>
      <c r="M850" s="19">
        <f t="shared" si="56"/>
        <v>72.826086956521735</v>
      </c>
    </row>
    <row r="851" spans="1:13" x14ac:dyDescent="0.3">
      <c r="A851" s="7" t="s">
        <v>236</v>
      </c>
      <c r="B851" s="8" t="s">
        <v>26</v>
      </c>
      <c r="C851" s="17">
        <v>153</v>
      </c>
      <c r="D851" s="8">
        <v>141999</v>
      </c>
      <c r="E851" s="8" t="s">
        <v>27</v>
      </c>
      <c r="F851" s="8">
        <v>1</v>
      </c>
      <c r="G851" s="23">
        <f t="shared" si="53"/>
        <v>153</v>
      </c>
      <c r="H851" s="9">
        <v>504.16</v>
      </c>
      <c r="I851" s="9">
        <v>504.16</v>
      </c>
      <c r="J851" s="8" t="s">
        <v>19</v>
      </c>
      <c r="K851" s="10">
        <f t="shared" si="54"/>
        <v>351.16</v>
      </c>
      <c r="L851" s="11">
        <f t="shared" si="55"/>
        <v>351.16</v>
      </c>
      <c r="M851" s="19">
        <f t="shared" si="56"/>
        <v>69.652491272611869</v>
      </c>
    </row>
    <row r="852" spans="1:13" x14ac:dyDescent="0.3">
      <c r="A852" s="7" t="s">
        <v>75</v>
      </c>
      <c r="B852" s="8">
        <v>0</v>
      </c>
      <c r="C852" s="17">
        <v>50</v>
      </c>
      <c r="D852" s="8">
        <v>141999</v>
      </c>
      <c r="E852" s="8" t="s">
        <v>27</v>
      </c>
      <c r="F852" s="8">
        <v>1</v>
      </c>
      <c r="G852" s="23">
        <f t="shared" si="53"/>
        <v>50</v>
      </c>
      <c r="H852" s="9">
        <v>199.36</v>
      </c>
      <c r="I852" s="9">
        <v>199.36</v>
      </c>
      <c r="J852" s="8" t="s">
        <v>19</v>
      </c>
      <c r="K852" s="10">
        <f t="shared" si="54"/>
        <v>149.36000000000001</v>
      </c>
      <c r="L852" s="11">
        <f t="shared" si="55"/>
        <v>149.36000000000001</v>
      </c>
      <c r="M852" s="19">
        <f t="shared" si="56"/>
        <v>74.919743178170151</v>
      </c>
    </row>
    <row r="853" spans="1:13" x14ac:dyDescent="0.3">
      <c r="A853" s="7" t="s">
        <v>431</v>
      </c>
      <c r="B853" s="8" t="s">
        <v>350</v>
      </c>
      <c r="C853" s="17">
        <v>124</v>
      </c>
      <c r="D853" s="8">
        <v>142000</v>
      </c>
      <c r="E853" s="8" t="s">
        <v>18</v>
      </c>
      <c r="F853" s="8">
        <v>1</v>
      </c>
      <c r="G853" s="23">
        <f t="shared" si="53"/>
        <v>124</v>
      </c>
      <c r="H853" s="9">
        <v>514.46</v>
      </c>
      <c r="I853" s="9">
        <v>514.46</v>
      </c>
      <c r="J853" s="8" t="s">
        <v>19</v>
      </c>
      <c r="K853" s="10">
        <f t="shared" si="54"/>
        <v>390.46000000000004</v>
      </c>
      <c r="L853" s="11">
        <f t="shared" si="55"/>
        <v>390.46000000000004</v>
      </c>
      <c r="M853" s="19">
        <f t="shared" si="56"/>
        <v>75.897057108424377</v>
      </c>
    </row>
    <row r="854" spans="1:13" x14ac:dyDescent="0.3">
      <c r="A854" s="7" t="s">
        <v>332</v>
      </c>
      <c r="B854" s="8">
        <v>0</v>
      </c>
      <c r="C854" s="17">
        <v>327</v>
      </c>
      <c r="D854" s="8">
        <v>142001</v>
      </c>
      <c r="E854" s="8" t="s">
        <v>18</v>
      </c>
      <c r="F854" s="8">
        <v>1</v>
      </c>
      <c r="G854" s="23">
        <f t="shared" si="53"/>
        <v>327</v>
      </c>
      <c r="H854" s="9">
        <v>1144.48</v>
      </c>
      <c r="I854" s="9">
        <v>1144.48</v>
      </c>
      <c r="J854" s="8" t="s">
        <v>66</v>
      </c>
      <c r="K854" s="10">
        <f t="shared" si="54"/>
        <v>817.48</v>
      </c>
      <c r="L854" s="11">
        <f t="shared" si="55"/>
        <v>817.48</v>
      </c>
      <c r="M854" s="19">
        <f t="shared" si="56"/>
        <v>71.428072137564655</v>
      </c>
    </row>
    <row r="855" spans="1:13" x14ac:dyDescent="0.3">
      <c r="A855" s="7" t="s">
        <v>432</v>
      </c>
      <c r="B855" s="8">
        <v>0</v>
      </c>
      <c r="C855" s="17">
        <v>330</v>
      </c>
      <c r="D855" s="8">
        <v>142001</v>
      </c>
      <c r="E855" s="8" t="s">
        <v>18</v>
      </c>
      <c r="F855" s="8">
        <v>1</v>
      </c>
      <c r="G855" s="23">
        <f t="shared" si="53"/>
        <v>330</v>
      </c>
      <c r="H855" s="9">
        <v>1081.92</v>
      </c>
      <c r="I855" s="9">
        <v>1081.92</v>
      </c>
      <c r="J855" s="8" t="s">
        <v>66</v>
      </c>
      <c r="K855" s="10">
        <f t="shared" si="54"/>
        <v>751.92000000000007</v>
      </c>
      <c r="L855" s="11">
        <f t="shared" si="55"/>
        <v>751.92000000000007</v>
      </c>
      <c r="M855" s="19">
        <f t="shared" si="56"/>
        <v>69.498669032830534</v>
      </c>
    </row>
    <row r="856" spans="1:13" x14ac:dyDescent="0.3">
      <c r="A856" s="7" t="s">
        <v>332</v>
      </c>
      <c r="B856" s="8">
        <v>0</v>
      </c>
      <c r="C856" s="17">
        <v>327</v>
      </c>
      <c r="D856" s="8">
        <v>142002</v>
      </c>
      <c r="E856" s="8" t="s">
        <v>18</v>
      </c>
      <c r="F856" s="8">
        <v>1</v>
      </c>
      <c r="G856" s="23">
        <f t="shared" si="53"/>
        <v>327</v>
      </c>
      <c r="H856" s="9">
        <v>1144.48</v>
      </c>
      <c r="I856" s="9">
        <v>1144.48</v>
      </c>
      <c r="J856" s="8" t="s">
        <v>66</v>
      </c>
      <c r="K856" s="10">
        <f t="shared" si="54"/>
        <v>817.48</v>
      </c>
      <c r="L856" s="11">
        <f t="shared" si="55"/>
        <v>817.48</v>
      </c>
      <c r="M856" s="19">
        <f t="shared" si="56"/>
        <v>71.428072137564655</v>
      </c>
    </row>
    <row r="857" spans="1:13" x14ac:dyDescent="0.3">
      <c r="A857" s="7" t="s">
        <v>432</v>
      </c>
      <c r="B857" s="8">
        <v>0</v>
      </c>
      <c r="C857" s="17">
        <v>330</v>
      </c>
      <c r="D857" s="8">
        <v>142002</v>
      </c>
      <c r="E857" s="8" t="s">
        <v>18</v>
      </c>
      <c r="F857" s="8">
        <v>1</v>
      </c>
      <c r="G857" s="23">
        <f t="shared" si="53"/>
        <v>330</v>
      </c>
      <c r="H857" s="9">
        <v>1081.92</v>
      </c>
      <c r="I857" s="9">
        <v>1081.92</v>
      </c>
      <c r="J857" s="8" t="s">
        <v>66</v>
      </c>
      <c r="K857" s="10">
        <f t="shared" si="54"/>
        <v>751.92000000000007</v>
      </c>
      <c r="L857" s="11">
        <f t="shared" si="55"/>
        <v>751.92000000000007</v>
      </c>
      <c r="M857" s="19">
        <f t="shared" si="56"/>
        <v>69.498669032830534</v>
      </c>
    </row>
    <row r="858" spans="1:13" x14ac:dyDescent="0.3">
      <c r="A858" s="7" t="s">
        <v>109</v>
      </c>
      <c r="B858" s="8" t="s">
        <v>50</v>
      </c>
      <c r="C858" s="17">
        <v>79</v>
      </c>
      <c r="D858" s="8">
        <v>142003</v>
      </c>
      <c r="E858" s="8" t="s">
        <v>27</v>
      </c>
      <c r="F858" s="8">
        <v>1</v>
      </c>
      <c r="G858" s="23">
        <f t="shared" si="53"/>
        <v>79</v>
      </c>
      <c r="H858" s="9">
        <v>261.27999999999997</v>
      </c>
      <c r="I858" s="9">
        <v>261.27999999999997</v>
      </c>
      <c r="J858" s="8" t="s">
        <v>19</v>
      </c>
      <c r="K858" s="10">
        <f t="shared" si="54"/>
        <v>182.27999999999997</v>
      </c>
      <c r="L858" s="11">
        <f t="shared" si="55"/>
        <v>182.27999999999997</v>
      </c>
      <c r="M858" s="19">
        <f t="shared" si="56"/>
        <v>69.76423759951011</v>
      </c>
    </row>
    <row r="859" spans="1:13" x14ac:dyDescent="0.3">
      <c r="A859" s="7" t="s">
        <v>59</v>
      </c>
      <c r="B859" s="8" t="s">
        <v>60</v>
      </c>
      <c r="C859" s="17">
        <v>50</v>
      </c>
      <c r="D859" s="8">
        <v>142004</v>
      </c>
      <c r="E859" s="8" t="s">
        <v>18</v>
      </c>
      <c r="F859" s="8">
        <v>3</v>
      </c>
      <c r="G859" s="23">
        <f t="shared" si="53"/>
        <v>150.00000000000006</v>
      </c>
      <c r="H859" s="9">
        <v>165.6</v>
      </c>
      <c r="I859" s="9">
        <v>496.8</v>
      </c>
      <c r="J859" s="8" t="s">
        <v>19</v>
      </c>
      <c r="K859" s="10">
        <f t="shared" si="54"/>
        <v>115.6</v>
      </c>
      <c r="L859" s="11">
        <f t="shared" si="55"/>
        <v>346.79999999999995</v>
      </c>
      <c r="M859" s="19">
        <f t="shared" si="56"/>
        <v>69.806763285024147</v>
      </c>
    </row>
    <row r="860" spans="1:13" x14ac:dyDescent="0.3">
      <c r="A860" s="7" t="s">
        <v>433</v>
      </c>
      <c r="B860" s="8" t="s">
        <v>96</v>
      </c>
      <c r="C860" s="17">
        <v>67</v>
      </c>
      <c r="D860" s="8">
        <v>142004</v>
      </c>
      <c r="E860" s="8" t="s">
        <v>18</v>
      </c>
      <c r="F860" s="8">
        <v>2</v>
      </c>
      <c r="G860" s="23">
        <f t="shared" si="53"/>
        <v>134</v>
      </c>
      <c r="H860" s="9">
        <v>224.48</v>
      </c>
      <c r="I860" s="9">
        <v>448.96</v>
      </c>
      <c r="J860" s="8" t="s">
        <v>19</v>
      </c>
      <c r="K860" s="10">
        <f t="shared" si="54"/>
        <v>157.47999999999999</v>
      </c>
      <c r="L860" s="11">
        <f t="shared" si="55"/>
        <v>314.95999999999998</v>
      </c>
      <c r="M860" s="19">
        <f t="shared" si="56"/>
        <v>70.153243050605838</v>
      </c>
    </row>
    <row r="861" spans="1:13" x14ac:dyDescent="0.3">
      <c r="A861" s="7" t="s">
        <v>202</v>
      </c>
      <c r="B861" s="8" t="s">
        <v>21</v>
      </c>
      <c r="C861" s="17">
        <v>274</v>
      </c>
      <c r="D861" s="8">
        <v>142005</v>
      </c>
      <c r="E861" s="8" t="s">
        <v>18</v>
      </c>
      <c r="F861" s="8">
        <v>1</v>
      </c>
      <c r="G861" s="23">
        <f t="shared" si="53"/>
        <v>274</v>
      </c>
      <c r="H861" s="9">
        <v>982.56</v>
      </c>
      <c r="I861" s="9">
        <v>982.56</v>
      </c>
      <c r="J861" s="8" t="s">
        <v>66</v>
      </c>
      <c r="K861" s="10">
        <f t="shared" si="54"/>
        <v>708.56</v>
      </c>
      <c r="L861" s="11">
        <f t="shared" si="55"/>
        <v>708.56</v>
      </c>
      <c r="M861" s="19">
        <f t="shared" si="56"/>
        <v>72.113662269988595</v>
      </c>
    </row>
    <row r="862" spans="1:13" x14ac:dyDescent="0.3">
      <c r="A862" s="7" t="s">
        <v>262</v>
      </c>
      <c r="B862" s="8" t="s">
        <v>44</v>
      </c>
      <c r="C862" s="17">
        <v>44</v>
      </c>
      <c r="D862" s="8">
        <v>142005</v>
      </c>
      <c r="E862" s="8" t="s">
        <v>18</v>
      </c>
      <c r="F862" s="8">
        <v>4</v>
      </c>
      <c r="G862" s="23">
        <f t="shared" si="53"/>
        <v>176</v>
      </c>
      <c r="H862" s="9">
        <v>165.6</v>
      </c>
      <c r="I862" s="9">
        <v>662.4</v>
      </c>
      <c r="J862" s="8" t="s">
        <v>66</v>
      </c>
      <c r="K862" s="10">
        <f t="shared" si="54"/>
        <v>121.6</v>
      </c>
      <c r="L862" s="11">
        <f t="shared" si="55"/>
        <v>486.4</v>
      </c>
      <c r="M862" s="19">
        <f t="shared" si="56"/>
        <v>73.429951690821255</v>
      </c>
    </row>
    <row r="863" spans="1:13" x14ac:dyDescent="0.3">
      <c r="A863" s="7" t="s">
        <v>269</v>
      </c>
      <c r="B863" s="8" t="s">
        <v>44</v>
      </c>
      <c r="C863" s="17">
        <v>18.5</v>
      </c>
      <c r="D863" s="8">
        <v>142006</v>
      </c>
      <c r="E863" s="8" t="s">
        <v>18</v>
      </c>
      <c r="F863" s="8">
        <v>6</v>
      </c>
      <c r="G863" s="23">
        <f t="shared" si="53"/>
        <v>111</v>
      </c>
      <c r="H863" s="9">
        <v>77.28</v>
      </c>
      <c r="I863" s="9">
        <v>463.68</v>
      </c>
      <c r="J863" s="8" t="s">
        <v>19</v>
      </c>
      <c r="K863" s="10">
        <f t="shared" si="54"/>
        <v>58.78</v>
      </c>
      <c r="L863" s="11">
        <f t="shared" si="55"/>
        <v>352.68</v>
      </c>
      <c r="M863" s="19">
        <f t="shared" si="56"/>
        <v>76.06107660455487</v>
      </c>
    </row>
    <row r="864" spans="1:13" x14ac:dyDescent="0.3">
      <c r="A864" s="7" t="s">
        <v>283</v>
      </c>
      <c r="B864" s="8" t="s">
        <v>60</v>
      </c>
      <c r="C864" s="17">
        <v>47</v>
      </c>
      <c r="D864" s="8">
        <v>142007</v>
      </c>
      <c r="E864" s="8" t="s">
        <v>27</v>
      </c>
      <c r="F864" s="8">
        <v>3</v>
      </c>
      <c r="G864" s="23">
        <f t="shared" si="53"/>
        <v>141</v>
      </c>
      <c r="H864" s="9">
        <v>158.24</v>
      </c>
      <c r="I864" s="9">
        <v>474.72</v>
      </c>
      <c r="J864" s="8" t="s">
        <v>64</v>
      </c>
      <c r="K864" s="10">
        <f t="shared" si="54"/>
        <v>111.24000000000001</v>
      </c>
      <c r="L864" s="11">
        <f t="shared" si="55"/>
        <v>333.72</v>
      </c>
      <c r="M864" s="19">
        <f t="shared" si="56"/>
        <v>70.298281092012132</v>
      </c>
    </row>
    <row r="865" spans="1:13" x14ac:dyDescent="0.3">
      <c r="A865" s="7" t="s">
        <v>91</v>
      </c>
      <c r="B865" s="8" t="s">
        <v>60</v>
      </c>
      <c r="C865" s="17">
        <v>64.5</v>
      </c>
      <c r="D865" s="8">
        <v>142008</v>
      </c>
      <c r="E865" s="8" t="s">
        <v>27</v>
      </c>
      <c r="F865" s="8">
        <v>2</v>
      </c>
      <c r="G865" s="23">
        <f t="shared" si="53"/>
        <v>129</v>
      </c>
      <c r="H865" s="9">
        <v>209.76</v>
      </c>
      <c r="I865" s="9">
        <v>419.52</v>
      </c>
      <c r="J865" s="8" t="s">
        <v>64</v>
      </c>
      <c r="K865" s="10">
        <f t="shared" si="54"/>
        <v>145.26</v>
      </c>
      <c r="L865" s="11">
        <f t="shared" si="55"/>
        <v>290.52</v>
      </c>
      <c r="M865" s="19">
        <f t="shared" si="56"/>
        <v>69.250572082379861</v>
      </c>
    </row>
    <row r="866" spans="1:13" x14ac:dyDescent="0.3">
      <c r="A866" s="7" t="s">
        <v>91</v>
      </c>
      <c r="B866" s="8" t="s">
        <v>60</v>
      </c>
      <c r="C866" s="17">
        <v>64.5</v>
      </c>
      <c r="D866" s="8">
        <v>142008</v>
      </c>
      <c r="E866" s="8" t="s">
        <v>27</v>
      </c>
      <c r="F866" s="8">
        <v>1</v>
      </c>
      <c r="G866" s="23">
        <f t="shared" si="53"/>
        <v>64.5</v>
      </c>
      <c r="H866" s="9">
        <v>209.76</v>
      </c>
      <c r="I866" s="9">
        <v>209.76</v>
      </c>
      <c r="J866" s="8" t="s">
        <v>64</v>
      </c>
      <c r="K866" s="10">
        <f t="shared" si="54"/>
        <v>145.26</v>
      </c>
      <c r="L866" s="11">
        <f t="shared" si="55"/>
        <v>145.26</v>
      </c>
      <c r="M866" s="19">
        <f t="shared" si="56"/>
        <v>69.250572082379861</v>
      </c>
    </row>
    <row r="867" spans="1:13" x14ac:dyDescent="0.3">
      <c r="A867" s="7" t="s">
        <v>119</v>
      </c>
      <c r="B867" s="8" t="s">
        <v>44</v>
      </c>
      <c r="C867" s="17">
        <v>35</v>
      </c>
      <c r="D867" s="8">
        <v>142009</v>
      </c>
      <c r="E867" s="8" t="s">
        <v>18</v>
      </c>
      <c r="F867" s="8">
        <v>6</v>
      </c>
      <c r="G867" s="23">
        <f t="shared" si="53"/>
        <v>210</v>
      </c>
      <c r="H867" s="9">
        <v>123.64</v>
      </c>
      <c r="I867" s="9">
        <v>741.84</v>
      </c>
      <c r="J867" s="8" t="s">
        <v>19</v>
      </c>
      <c r="K867" s="10">
        <f t="shared" si="54"/>
        <v>88.64</v>
      </c>
      <c r="L867" s="11">
        <f t="shared" si="55"/>
        <v>531.84</v>
      </c>
      <c r="M867" s="19">
        <f t="shared" si="56"/>
        <v>71.692009058557105</v>
      </c>
    </row>
    <row r="868" spans="1:13" x14ac:dyDescent="0.3">
      <c r="A868" s="7" t="s">
        <v>102</v>
      </c>
      <c r="B868" s="8" t="s">
        <v>60</v>
      </c>
      <c r="C868" s="17">
        <v>57</v>
      </c>
      <c r="D868" s="8">
        <v>142010</v>
      </c>
      <c r="E868" s="8" t="s">
        <v>27</v>
      </c>
      <c r="F868" s="8">
        <v>2</v>
      </c>
      <c r="G868" s="23">
        <f t="shared" si="53"/>
        <v>114</v>
      </c>
      <c r="H868" s="9">
        <v>187.68</v>
      </c>
      <c r="I868" s="9">
        <v>375.36</v>
      </c>
      <c r="J868" s="8" t="s">
        <v>64</v>
      </c>
      <c r="K868" s="10">
        <f t="shared" si="54"/>
        <v>130.68</v>
      </c>
      <c r="L868" s="11">
        <f t="shared" si="55"/>
        <v>261.36</v>
      </c>
      <c r="M868" s="19">
        <f t="shared" si="56"/>
        <v>69.629156010230176</v>
      </c>
    </row>
    <row r="869" spans="1:13" x14ac:dyDescent="0.3">
      <c r="A869" s="7" t="s">
        <v>171</v>
      </c>
      <c r="B869" s="8" t="s">
        <v>13</v>
      </c>
      <c r="C869" s="17">
        <v>267</v>
      </c>
      <c r="D869" s="8">
        <v>142011</v>
      </c>
      <c r="E869" s="8" t="s">
        <v>27</v>
      </c>
      <c r="F869" s="8">
        <v>1</v>
      </c>
      <c r="G869" s="23">
        <f t="shared" si="53"/>
        <v>267</v>
      </c>
      <c r="H869" s="9">
        <v>1041.44</v>
      </c>
      <c r="I869" s="9">
        <v>1041.44</v>
      </c>
      <c r="J869" s="8" t="s">
        <v>66</v>
      </c>
      <c r="K869" s="10">
        <f t="shared" si="54"/>
        <v>774.44</v>
      </c>
      <c r="L869" s="11">
        <f t="shared" si="55"/>
        <v>774.44</v>
      </c>
      <c r="M869" s="19">
        <f t="shared" si="56"/>
        <v>74.362421262866789</v>
      </c>
    </row>
    <row r="870" spans="1:13" x14ac:dyDescent="0.3">
      <c r="A870" s="7" t="s">
        <v>216</v>
      </c>
      <c r="B870" s="8" t="s">
        <v>156</v>
      </c>
      <c r="C870" s="17">
        <v>124</v>
      </c>
      <c r="D870" s="8">
        <v>142011</v>
      </c>
      <c r="E870" s="8" t="s">
        <v>27</v>
      </c>
      <c r="F870" s="8">
        <v>1</v>
      </c>
      <c r="G870" s="23">
        <f t="shared" si="53"/>
        <v>124</v>
      </c>
      <c r="H870" s="9">
        <v>504.16</v>
      </c>
      <c r="I870" s="9">
        <v>504.16</v>
      </c>
      <c r="J870" s="8" t="s">
        <v>66</v>
      </c>
      <c r="K870" s="10">
        <f t="shared" si="54"/>
        <v>380.16</v>
      </c>
      <c r="L870" s="11">
        <f t="shared" si="55"/>
        <v>380.16</v>
      </c>
      <c r="M870" s="19">
        <f t="shared" si="56"/>
        <v>75.404633449698508</v>
      </c>
    </row>
    <row r="871" spans="1:13" x14ac:dyDescent="0.3">
      <c r="A871" s="7" t="s">
        <v>75</v>
      </c>
      <c r="B871" s="8">
        <v>0</v>
      </c>
      <c r="C871" s="17">
        <v>50</v>
      </c>
      <c r="D871" s="8">
        <v>142011</v>
      </c>
      <c r="E871" s="8" t="s">
        <v>27</v>
      </c>
      <c r="F871" s="8">
        <v>1</v>
      </c>
      <c r="G871" s="23">
        <f t="shared" si="53"/>
        <v>50</v>
      </c>
      <c r="H871" s="9">
        <v>154.56</v>
      </c>
      <c r="I871" s="9">
        <v>154.56</v>
      </c>
      <c r="J871" s="8" t="s">
        <v>66</v>
      </c>
      <c r="K871" s="10">
        <f t="shared" si="54"/>
        <v>104.56</v>
      </c>
      <c r="L871" s="11">
        <f t="shared" si="55"/>
        <v>104.56</v>
      </c>
      <c r="M871" s="19">
        <f t="shared" si="56"/>
        <v>67.650103519668733</v>
      </c>
    </row>
    <row r="872" spans="1:13" x14ac:dyDescent="0.3">
      <c r="A872" s="7" t="s">
        <v>434</v>
      </c>
      <c r="B872" s="8" t="s">
        <v>74</v>
      </c>
      <c r="C872" s="17">
        <v>365</v>
      </c>
      <c r="D872" s="8">
        <v>142012</v>
      </c>
      <c r="E872" s="8" t="s">
        <v>18</v>
      </c>
      <c r="F872" s="8">
        <v>1</v>
      </c>
      <c r="G872" s="23">
        <f t="shared" si="53"/>
        <v>365</v>
      </c>
      <c r="H872" s="9">
        <v>1593.44</v>
      </c>
      <c r="I872" s="9">
        <v>1593.44</v>
      </c>
      <c r="J872" s="8" t="s">
        <v>66</v>
      </c>
      <c r="K872" s="10">
        <f t="shared" si="54"/>
        <v>1228.44</v>
      </c>
      <c r="L872" s="11">
        <f t="shared" si="55"/>
        <v>1228.44</v>
      </c>
      <c r="M872" s="19">
        <f t="shared" si="56"/>
        <v>77.093583693141881</v>
      </c>
    </row>
    <row r="873" spans="1:13" x14ac:dyDescent="0.3">
      <c r="A873" s="7" t="s">
        <v>78</v>
      </c>
      <c r="B873" s="8" t="s">
        <v>60</v>
      </c>
      <c r="C873" s="17">
        <v>47</v>
      </c>
      <c r="D873" s="8">
        <v>142013</v>
      </c>
      <c r="E873" s="8" t="s">
        <v>14</v>
      </c>
      <c r="F873" s="8">
        <v>2</v>
      </c>
      <c r="G873" s="23">
        <f t="shared" si="53"/>
        <v>94</v>
      </c>
      <c r="H873" s="9">
        <v>182.75</v>
      </c>
      <c r="I873" s="9">
        <v>365.5</v>
      </c>
      <c r="J873" s="8" t="s">
        <v>15</v>
      </c>
      <c r="K873" s="10">
        <f t="shared" si="54"/>
        <v>135.75</v>
      </c>
      <c r="L873" s="11">
        <f t="shared" si="55"/>
        <v>271.5</v>
      </c>
      <c r="M873" s="19">
        <f t="shared" si="56"/>
        <v>74.281805745554024</v>
      </c>
    </row>
    <row r="874" spans="1:13" x14ac:dyDescent="0.3">
      <c r="A874" s="7" t="s">
        <v>246</v>
      </c>
      <c r="B874" s="8" t="s">
        <v>94</v>
      </c>
      <c r="C874" s="17">
        <v>68</v>
      </c>
      <c r="D874" s="8">
        <v>142014</v>
      </c>
      <c r="E874" s="8" t="s">
        <v>27</v>
      </c>
      <c r="F874" s="8">
        <v>1</v>
      </c>
      <c r="G874" s="23">
        <f t="shared" si="53"/>
        <v>68</v>
      </c>
      <c r="H874" s="9">
        <v>128.80000000000001</v>
      </c>
      <c r="I874" s="9">
        <v>128.80000000000001</v>
      </c>
      <c r="J874" s="8" t="s">
        <v>33</v>
      </c>
      <c r="K874" s="10">
        <f t="shared" si="54"/>
        <v>60.800000000000011</v>
      </c>
      <c r="L874" s="11">
        <f t="shared" si="55"/>
        <v>60.800000000000011</v>
      </c>
      <c r="M874" s="19">
        <f t="shared" si="56"/>
        <v>47.204968944099384</v>
      </c>
    </row>
    <row r="875" spans="1:13" x14ac:dyDescent="0.3">
      <c r="A875" s="7" t="s">
        <v>75</v>
      </c>
      <c r="B875" s="8">
        <v>0</v>
      </c>
      <c r="C875" s="17">
        <v>50</v>
      </c>
      <c r="D875" s="8">
        <v>142015</v>
      </c>
      <c r="E875" s="8" t="s">
        <v>18</v>
      </c>
      <c r="F875" s="8">
        <v>1</v>
      </c>
      <c r="G875" s="23">
        <f t="shared" si="53"/>
        <v>50</v>
      </c>
      <c r="H875" s="9">
        <v>400</v>
      </c>
      <c r="I875" s="9">
        <v>400</v>
      </c>
      <c r="J875" s="8" t="s">
        <v>66</v>
      </c>
      <c r="K875" s="10">
        <f t="shared" si="54"/>
        <v>350</v>
      </c>
      <c r="L875" s="11">
        <f t="shared" si="55"/>
        <v>350</v>
      </c>
      <c r="M875" s="19">
        <f t="shared" si="56"/>
        <v>87.5</v>
      </c>
    </row>
    <row r="876" spans="1:13" x14ac:dyDescent="0.3">
      <c r="A876" s="7" t="s">
        <v>391</v>
      </c>
      <c r="B876" s="8" t="s">
        <v>90</v>
      </c>
      <c r="C876" s="17">
        <v>1993</v>
      </c>
      <c r="D876" s="8">
        <v>142015</v>
      </c>
      <c r="E876" s="8" t="s">
        <v>18</v>
      </c>
      <c r="F876" s="8">
        <v>1</v>
      </c>
      <c r="G876" s="23">
        <f t="shared" si="53"/>
        <v>1993</v>
      </c>
      <c r="H876" s="9">
        <v>5869.5</v>
      </c>
      <c r="I876" s="9">
        <v>5869.5</v>
      </c>
      <c r="J876" s="8" t="s">
        <v>66</v>
      </c>
      <c r="K876" s="10">
        <f t="shared" si="54"/>
        <v>3876.5</v>
      </c>
      <c r="L876" s="11">
        <f t="shared" si="55"/>
        <v>3876.5</v>
      </c>
      <c r="M876" s="19">
        <f t="shared" si="56"/>
        <v>66.044807905273018</v>
      </c>
    </row>
    <row r="877" spans="1:13" x14ac:dyDescent="0.3">
      <c r="A877" s="7" t="s">
        <v>82</v>
      </c>
      <c r="B877" s="8" t="s">
        <v>50</v>
      </c>
      <c r="C877" s="17">
        <v>166</v>
      </c>
      <c r="D877" s="8">
        <v>142015</v>
      </c>
      <c r="E877" s="8" t="s">
        <v>18</v>
      </c>
      <c r="F877" s="8">
        <v>1</v>
      </c>
      <c r="G877" s="23">
        <f t="shared" si="53"/>
        <v>166</v>
      </c>
      <c r="H877" s="9">
        <v>570.4</v>
      </c>
      <c r="I877" s="9">
        <v>570.4</v>
      </c>
      <c r="J877" s="8" t="s">
        <v>66</v>
      </c>
      <c r="K877" s="10">
        <f t="shared" si="54"/>
        <v>404.4</v>
      </c>
      <c r="L877" s="11">
        <f t="shared" si="55"/>
        <v>404.4</v>
      </c>
      <c r="M877" s="19">
        <f t="shared" si="56"/>
        <v>70.897615708274898</v>
      </c>
    </row>
    <row r="878" spans="1:13" x14ac:dyDescent="0.3">
      <c r="A878" s="7" t="s">
        <v>435</v>
      </c>
      <c r="B878" s="8" t="s">
        <v>194</v>
      </c>
      <c r="C878" s="17">
        <v>235</v>
      </c>
      <c r="D878" s="8">
        <v>142015</v>
      </c>
      <c r="E878" s="8" t="s">
        <v>18</v>
      </c>
      <c r="F878" s="8">
        <v>1</v>
      </c>
      <c r="G878" s="23">
        <f t="shared" si="53"/>
        <v>235</v>
      </c>
      <c r="H878" s="9">
        <v>521.82000000000005</v>
      </c>
      <c r="I878" s="9">
        <v>521.82000000000005</v>
      </c>
      <c r="J878" s="8" t="s">
        <v>66</v>
      </c>
      <c r="K878" s="10">
        <f t="shared" si="54"/>
        <v>286.82000000000005</v>
      </c>
      <c r="L878" s="11">
        <f t="shared" si="55"/>
        <v>286.82000000000005</v>
      </c>
      <c r="M878" s="19">
        <f t="shared" si="56"/>
        <v>54.965313709708333</v>
      </c>
    </row>
    <row r="879" spans="1:13" x14ac:dyDescent="0.3">
      <c r="A879" s="7" t="s">
        <v>170</v>
      </c>
      <c r="B879" s="8" t="s">
        <v>13</v>
      </c>
      <c r="C879" s="17">
        <v>642</v>
      </c>
      <c r="D879" s="8">
        <v>142015</v>
      </c>
      <c r="E879" s="8" t="s">
        <v>18</v>
      </c>
      <c r="F879" s="8">
        <v>1</v>
      </c>
      <c r="G879" s="23">
        <f t="shared" si="53"/>
        <v>642</v>
      </c>
      <c r="H879" s="9">
        <v>2653.28</v>
      </c>
      <c r="I879" s="9">
        <v>2653.28</v>
      </c>
      <c r="J879" s="8" t="s">
        <v>66</v>
      </c>
      <c r="K879" s="10">
        <f t="shared" si="54"/>
        <v>2011.2800000000002</v>
      </c>
      <c r="L879" s="11">
        <f t="shared" si="55"/>
        <v>2011.2800000000002</v>
      </c>
      <c r="M879" s="19">
        <f t="shared" si="56"/>
        <v>75.803533739371645</v>
      </c>
    </row>
    <row r="880" spans="1:13" x14ac:dyDescent="0.3">
      <c r="A880" s="7" t="s">
        <v>343</v>
      </c>
      <c r="B880" s="8" t="s">
        <v>88</v>
      </c>
      <c r="C880" s="17">
        <v>208</v>
      </c>
      <c r="D880" s="8">
        <v>142015</v>
      </c>
      <c r="E880" s="8" t="s">
        <v>18</v>
      </c>
      <c r="F880" s="8">
        <v>1</v>
      </c>
      <c r="G880" s="23">
        <f t="shared" si="53"/>
        <v>208</v>
      </c>
      <c r="H880" s="9">
        <v>503.42</v>
      </c>
      <c r="I880" s="9">
        <v>503.42</v>
      </c>
      <c r="J880" s="8" t="s">
        <v>66</v>
      </c>
      <c r="K880" s="10">
        <f t="shared" si="54"/>
        <v>295.42</v>
      </c>
      <c r="L880" s="11">
        <f t="shared" si="55"/>
        <v>295.42</v>
      </c>
      <c r="M880" s="19">
        <f t="shared" si="56"/>
        <v>58.682610941162451</v>
      </c>
    </row>
    <row r="881" spans="1:13" x14ac:dyDescent="0.3">
      <c r="A881" s="7" t="s">
        <v>87</v>
      </c>
      <c r="B881" s="8" t="s">
        <v>88</v>
      </c>
      <c r="C881" s="17">
        <v>170</v>
      </c>
      <c r="D881" s="8">
        <v>142015</v>
      </c>
      <c r="E881" s="8" t="s">
        <v>18</v>
      </c>
      <c r="F881" s="8">
        <v>1</v>
      </c>
      <c r="G881" s="23">
        <f t="shared" si="53"/>
        <v>170</v>
      </c>
      <c r="H881" s="9">
        <v>412.9</v>
      </c>
      <c r="I881" s="9">
        <v>412.9</v>
      </c>
      <c r="J881" s="8" t="s">
        <v>66</v>
      </c>
      <c r="K881" s="10">
        <f t="shared" si="54"/>
        <v>242.89999999999998</v>
      </c>
      <c r="L881" s="11">
        <f t="shared" si="55"/>
        <v>242.89999999999998</v>
      </c>
      <c r="M881" s="19">
        <f t="shared" si="56"/>
        <v>58.827803342213613</v>
      </c>
    </row>
    <row r="882" spans="1:13" x14ac:dyDescent="0.3">
      <c r="A882" s="7" t="s">
        <v>436</v>
      </c>
      <c r="B882" s="8" t="s">
        <v>41</v>
      </c>
      <c r="C882" s="17">
        <v>833</v>
      </c>
      <c r="D882" s="8">
        <v>142015</v>
      </c>
      <c r="E882" s="8" t="s">
        <v>18</v>
      </c>
      <c r="F882" s="8">
        <v>1</v>
      </c>
      <c r="G882" s="23">
        <f t="shared" si="53"/>
        <v>833</v>
      </c>
      <c r="H882" s="9">
        <v>2756.32</v>
      </c>
      <c r="I882" s="9">
        <v>2756.32</v>
      </c>
      <c r="J882" s="8" t="s">
        <v>66</v>
      </c>
      <c r="K882" s="10">
        <f t="shared" si="54"/>
        <v>1923.3200000000002</v>
      </c>
      <c r="L882" s="11">
        <f t="shared" si="55"/>
        <v>1923.3200000000002</v>
      </c>
      <c r="M882" s="19">
        <f t="shared" si="56"/>
        <v>69.778545306785873</v>
      </c>
    </row>
    <row r="883" spans="1:13" x14ac:dyDescent="0.3">
      <c r="A883" s="7" t="s">
        <v>243</v>
      </c>
      <c r="B883" s="8" t="s">
        <v>50</v>
      </c>
      <c r="C883" s="17">
        <v>184</v>
      </c>
      <c r="D883" s="8">
        <v>142015</v>
      </c>
      <c r="E883" s="8" t="s">
        <v>18</v>
      </c>
      <c r="F883" s="8">
        <v>1</v>
      </c>
      <c r="G883" s="23">
        <f t="shared" si="53"/>
        <v>184</v>
      </c>
      <c r="H883" s="9">
        <v>540.96</v>
      </c>
      <c r="I883" s="9">
        <v>540.96</v>
      </c>
      <c r="J883" s="8" t="s">
        <v>66</v>
      </c>
      <c r="K883" s="10">
        <f t="shared" si="54"/>
        <v>356.96000000000004</v>
      </c>
      <c r="L883" s="11">
        <f t="shared" si="55"/>
        <v>356.96000000000004</v>
      </c>
      <c r="M883" s="19">
        <f t="shared" si="56"/>
        <v>65.986394557823132</v>
      </c>
    </row>
    <row r="884" spans="1:13" x14ac:dyDescent="0.3">
      <c r="A884" s="7" t="s">
        <v>437</v>
      </c>
      <c r="B884" s="8" t="s">
        <v>17</v>
      </c>
      <c r="C884" s="17">
        <v>141</v>
      </c>
      <c r="D884" s="8">
        <v>142015</v>
      </c>
      <c r="E884" s="8" t="s">
        <v>18</v>
      </c>
      <c r="F884" s="8">
        <v>1</v>
      </c>
      <c r="G884" s="23">
        <f t="shared" si="53"/>
        <v>141</v>
      </c>
      <c r="H884" s="9">
        <v>415.84</v>
      </c>
      <c r="I884" s="9">
        <v>415.84</v>
      </c>
      <c r="J884" s="8" t="s">
        <v>66</v>
      </c>
      <c r="K884" s="10">
        <f t="shared" si="54"/>
        <v>274.83999999999997</v>
      </c>
      <c r="L884" s="11">
        <f t="shared" si="55"/>
        <v>274.83999999999997</v>
      </c>
      <c r="M884" s="19">
        <f t="shared" si="56"/>
        <v>66.092727972297041</v>
      </c>
    </row>
    <row r="885" spans="1:13" x14ac:dyDescent="0.3">
      <c r="A885" s="7" t="s">
        <v>362</v>
      </c>
      <c r="B885" s="8" t="s">
        <v>74</v>
      </c>
      <c r="C885" s="17">
        <v>386</v>
      </c>
      <c r="D885" s="8">
        <v>142016</v>
      </c>
      <c r="E885" s="8" t="s">
        <v>27</v>
      </c>
      <c r="F885" s="8">
        <v>1</v>
      </c>
      <c r="G885" s="23">
        <f t="shared" si="53"/>
        <v>386</v>
      </c>
      <c r="H885" s="9">
        <v>1221.76</v>
      </c>
      <c r="I885" s="9">
        <v>1221.76</v>
      </c>
      <c r="J885" s="8" t="s">
        <v>66</v>
      </c>
      <c r="K885" s="10">
        <f t="shared" si="54"/>
        <v>835.76</v>
      </c>
      <c r="L885" s="11">
        <f t="shared" si="55"/>
        <v>835.76</v>
      </c>
      <c r="M885" s="19">
        <f t="shared" si="56"/>
        <v>68.406233630172864</v>
      </c>
    </row>
    <row r="886" spans="1:13" x14ac:dyDescent="0.3">
      <c r="A886" s="7" t="s">
        <v>75</v>
      </c>
      <c r="B886" s="8">
        <v>0</v>
      </c>
      <c r="C886" s="17">
        <v>50</v>
      </c>
      <c r="D886" s="8">
        <v>142016</v>
      </c>
      <c r="E886" s="8" t="s">
        <v>27</v>
      </c>
      <c r="F886" s="8">
        <v>1</v>
      </c>
      <c r="G886" s="23">
        <f t="shared" si="53"/>
        <v>50</v>
      </c>
      <c r="H886" s="9">
        <v>122.18</v>
      </c>
      <c r="I886" s="9">
        <v>122.18</v>
      </c>
      <c r="J886" s="8" t="s">
        <v>66</v>
      </c>
      <c r="K886" s="10">
        <f t="shared" si="54"/>
        <v>72.180000000000007</v>
      </c>
      <c r="L886" s="11">
        <f t="shared" si="55"/>
        <v>72.180000000000007</v>
      </c>
      <c r="M886" s="19">
        <f t="shared" si="56"/>
        <v>59.076771975773454</v>
      </c>
    </row>
    <row r="887" spans="1:13" x14ac:dyDescent="0.3">
      <c r="A887" s="7" t="s">
        <v>438</v>
      </c>
      <c r="B887" s="8" t="s">
        <v>90</v>
      </c>
      <c r="C887" s="17">
        <v>837</v>
      </c>
      <c r="D887" s="8">
        <v>142017</v>
      </c>
      <c r="E887" s="8" t="s">
        <v>18</v>
      </c>
      <c r="F887" s="8">
        <v>1</v>
      </c>
      <c r="G887" s="23">
        <f t="shared" si="53"/>
        <v>837</v>
      </c>
      <c r="H887" s="9">
        <v>2771.04</v>
      </c>
      <c r="I887" s="9">
        <v>2771.04</v>
      </c>
      <c r="J887" s="8" t="s">
        <v>66</v>
      </c>
      <c r="K887" s="10">
        <f t="shared" si="54"/>
        <v>1934.04</v>
      </c>
      <c r="L887" s="11">
        <f t="shared" si="55"/>
        <v>1934.04</v>
      </c>
      <c r="M887" s="19">
        <f t="shared" si="56"/>
        <v>69.794734107050061</v>
      </c>
    </row>
    <row r="888" spans="1:13" x14ac:dyDescent="0.3">
      <c r="A888" s="7" t="s">
        <v>397</v>
      </c>
      <c r="B888" s="8" t="s">
        <v>26</v>
      </c>
      <c r="C888" s="17">
        <v>212</v>
      </c>
      <c r="D888" s="8">
        <v>142017</v>
      </c>
      <c r="E888" s="8" t="s">
        <v>18</v>
      </c>
      <c r="F888" s="8">
        <v>1</v>
      </c>
      <c r="G888" s="23">
        <f t="shared" si="53"/>
        <v>212</v>
      </c>
      <c r="H888" s="9">
        <v>695.52</v>
      </c>
      <c r="I888" s="9">
        <v>695.52</v>
      </c>
      <c r="J888" s="8" t="s">
        <v>66</v>
      </c>
      <c r="K888" s="10">
        <f t="shared" si="54"/>
        <v>483.52</v>
      </c>
      <c r="L888" s="11">
        <f t="shared" si="55"/>
        <v>483.52</v>
      </c>
      <c r="M888" s="19">
        <f t="shared" si="56"/>
        <v>69.519208649643431</v>
      </c>
    </row>
    <row r="889" spans="1:13" x14ac:dyDescent="0.3">
      <c r="A889" s="7" t="s">
        <v>398</v>
      </c>
      <c r="B889" s="8" t="s">
        <v>23</v>
      </c>
      <c r="C889" s="17">
        <v>114</v>
      </c>
      <c r="D889" s="8">
        <v>142017</v>
      </c>
      <c r="E889" s="8" t="s">
        <v>18</v>
      </c>
      <c r="F889" s="8">
        <v>1</v>
      </c>
      <c r="G889" s="23">
        <f t="shared" si="53"/>
        <v>114</v>
      </c>
      <c r="H889" s="9">
        <v>320.16000000000003</v>
      </c>
      <c r="I889" s="9">
        <v>320.16000000000003</v>
      </c>
      <c r="J889" s="8" t="s">
        <v>66</v>
      </c>
      <c r="K889" s="10">
        <f t="shared" si="54"/>
        <v>206.16000000000003</v>
      </c>
      <c r="L889" s="11">
        <f t="shared" si="55"/>
        <v>206.16000000000003</v>
      </c>
      <c r="M889" s="19">
        <f t="shared" si="56"/>
        <v>64.392803598200899</v>
      </c>
    </row>
    <row r="890" spans="1:13" x14ac:dyDescent="0.3">
      <c r="A890" s="7" t="s">
        <v>117</v>
      </c>
      <c r="B890" s="8" t="s">
        <v>90</v>
      </c>
      <c r="C890" s="17">
        <v>434</v>
      </c>
      <c r="D890" s="8">
        <v>142018</v>
      </c>
      <c r="E890" s="8" t="s">
        <v>18</v>
      </c>
      <c r="F890" s="8">
        <v>1</v>
      </c>
      <c r="G890" s="23">
        <f t="shared" si="53"/>
        <v>434</v>
      </c>
      <c r="H890" s="9">
        <v>1457.28</v>
      </c>
      <c r="I890" s="9">
        <v>1457.28</v>
      </c>
      <c r="J890" s="8" t="s">
        <v>66</v>
      </c>
      <c r="K890" s="10">
        <f t="shared" si="54"/>
        <v>1023.28</v>
      </c>
      <c r="L890" s="11">
        <f t="shared" si="55"/>
        <v>1023.28</v>
      </c>
      <c r="M890" s="19">
        <f t="shared" si="56"/>
        <v>70.218489240228365</v>
      </c>
    </row>
    <row r="891" spans="1:13" x14ac:dyDescent="0.3">
      <c r="A891" s="7" t="s">
        <v>63</v>
      </c>
      <c r="B891" s="8" t="s">
        <v>44</v>
      </c>
      <c r="C891" s="17">
        <v>27.2</v>
      </c>
      <c r="D891" s="8">
        <v>142018</v>
      </c>
      <c r="E891" s="8" t="s">
        <v>18</v>
      </c>
      <c r="F891" s="8">
        <v>4</v>
      </c>
      <c r="G891" s="23">
        <f t="shared" si="53"/>
        <v>108.80000000000001</v>
      </c>
      <c r="H891" s="9">
        <v>99.36</v>
      </c>
      <c r="I891" s="9">
        <v>397.44</v>
      </c>
      <c r="J891" s="8" t="s">
        <v>66</v>
      </c>
      <c r="K891" s="10">
        <f t="shared" si="54"/>
        <v>72.16</v>
      </c>
      <c r="L891" s="11">
        <f t="shared" si="55"/>
        <v>288.64</v>
      </c>
      <c r="M891" s="19">
        <f t="shared" si="56"/>
        <v>72.624798711755233</v>
      </c>
    </row>
    <row r="892" spans="1:13" x14ac:dyDescent="0.3">
      <c r="A892" s="7" t="s">
        <v>204</v>
      </c>
      <c r="B892" s="8" t="s">
        <v>41</v>
      </c>
      <c r="C892" s="17">
        <v>259</v>
      </c>
      <c r="D892" s="8">
        <v>142019</v>
      </c>
      <c r="E892" s="8" t="s">
        <v>27</v>
      </c>
      <c r="F892" s="8">
        <v>1</v>
      </c>
      <c r="G892" s="23">
        <f t="shared" si="53"/>
        <v>259</v>
      </c>
      <c r="H892" s="9">
        <v>864.8</v>
      </c>
      <c r="I892" s="9">
        <v>864.8</v>
      </c>
      <c r="J892" s="8" t="s">
        <v>19</v>
      </c>
      <c r="K892" s="10">
        <f t="shared" si="54"/>
        <v>605.79999999999995</v>
      </c>
      <c r="L892" s="11">
        <f t="shared" si="55"/>
        <v>605.79999999999995</v>
      </c>
      <c r="M892" s="19">
        <f t="shared" si="56"/>
        <v>70.05087881591119</v>
      </c>
    </row>
    <row r="893" spans="1:13" x14ac:dyDescent="0.3">
      <c r="A893" s="7" t="s">
        <v>121</v>
      </c>
      <c r="B893" s="8" t="s">
        <v>41</v>
      </c>
      <c r="C893" s="17">
        <v>208</v>
      </c>
      <c r="D893" s="8">
        <v>142019</v>
      </c>
      <c r="E893" s="8" t="s">
        <v>27</v>
      </c>
      <c r="F893" s="8">
        <v>1</v>
      </c>
      <c r="G893" s="23">
        <f t="shared" si="53"/>
        <v>208</v>
      </c>
      <c r="H893" s="9">
        <v>688.16</v>
      </c>
      <c r="I893" s="9">
        <v>688.16</v>
      </c>
      <c r="J893" s="8" t="s">
        <v>19</v>
      </c>
      <c r="K893" s="10">
        <f t="shared" si="54"/>
        <v>480.15999999999997</v>
      </c>
      <c r="L893" s="11">
        <f t="shared" si="55"/>
        <v>480.15999999999997</v>
      </c>
      <c r="M893" s="19">
        <f t="shared" si="56"/>
        <v>69.774471053243431</v>
      </c>
    </row>
    <row r="894" spans="1:13" x14ac:dyDescent="0.3">
      <c r="A894" s="7" t="s">
        <v>137</v>
      </c>
      <c r="B894" s="8" t="s">
        <v>74</v>
      </c>
      <c r="C894" s="17">
        <v>323</v>
      </c>
      <c r="D894" s="8">
        <v>142019</v>
      </c>
      <c r="E894" s="8" t="s">
        <v>27</v>
      </c>
      <c r="F894" s="8">
        <v>1</v>
      </c>
      <c r="G894" s="23">
        <f t="shared" si="53"/>
        <v>323</v>
      </c>
      <c r="H894" s="9">
        <v>1070.8800000000001</v>
      </c>
      <c r="I894" s="9">
        <v>1070.8800000000001</v>
      </c>
      <c r="J894" s="8" t="s">
        <v>66</v>
      </c>
      <c r="K894" s="10">
        <f t="shared" si="54"/>
        <v>747.88000000000011</v>
      </c>
      <c r="L894" s="11">
        <f t="shared" si="55"/>
        <v>747.88000000000011</v>
      </c>
      <c r="M894" s="19">
        <f t="shared" si="56"/>
        <v>69.837890333183921</v>
      </c>
    </row>
    <row r="895" spans="1:13" x14ac:dyDescent="0.3">
      <c r="A895" s="7" t="s">
        <v>59</v>
      </c>
      <c r="B895" s="8" t="s">
        <v>60</v>
      </c>
      <c r="C895" s="17">
        <v>50</v>
      </c>
      <c r="D895" s="8">
        <v>142020</v>
      </c>
      <c r="E895" s="8" t="s">
        <v>14</v>
      </c>
      <c r="F895" s="8">
        <v>3</v>
      </c>
      <c r="G895" s="23">
        <f t="shared" si="53"/>
        <v>150</v>
      </c>
      <c r="H895" s="9">
        <v>191.25</v>
      </c>
      <c r="I895" s="9">
        <v>573.75</v>
      </c>
      <c r="J895" s="8" t="s">
        <v>15</v>
      </c>
      <c r="K895" s="10">
        <f t="shared" si="54"/>
        <v>141.25</v>
      </c>
      <c r="L895" s="11">
        <f t="shared" si="55"/>
        <v>423.75</v>
      </c>
      <c r="M895" s="19">
        <f t="shared" si="56"/>
        <v>73.856209150326805</v>
      </c>
    </row>
    <row r="896" spans="1:13" x14ac:dyDescent="0.3">
      <c r="A896" s="7" t="s">
        <v>439</v>
      </c>
      <c r="B896" s="8" t="s">
        <v>90</v>
      </c>
      <c r="C896" s="17">
        <v>914</v>
      </c>
      <c r="D896" s="8">
        <v>142021</v>
      </c>
      <c r="E896" s="8" t="s">
        <v>18</v>
      </c>
      <c r="F896" s="8">
        <v>1</v>
      </c>
      <c r="G896" s="23">
        <f t="shared" si="53"/>
        <v>914</v>
      </c>
      <c r="H896" s="9">
        <v>2737.92</v>
      </c>
      <c r="I896" s="9">
        <v>2737.92</v>
      </c>
      <c r="J896" s="8" t="s">
        <v>66</v>
      </c>
      <c r="K896" s="10">
        <f t="shared" si="54"/>
        <v>1823.92</v>
      </c>
      <c r="L896" s="11">
        <f t="shared" si="55"/>
        <v>1823.92</v>
      </c>
      <c r="M896" s="19">
        <f t="shared" si="56"/>
        <v>66.616993922393647</v>
      </c>
    </row>
    <row r="897" spans="1:13" x14ac:dyDescent="0.3">
      <c r="A897" s="7" t="s">
        <v>75</v>
      </c>
      <c r="B897" s="8">
        <v>0</v>
      </c>
      <c r="C897" s="17">
        <v>50</v>
      </c>
      <c r="D897" s="8">
        <v>142021</v>
      </c>
      <c r="E897" s="8" t="s">
        <v>18</v>
      </c>
      <c r="F897" s="8">
        <v>1</v>
      </c>
      <c r="G897" s="23">
        <f t="shared" si="53"/>
        <v>50</v>
      </c>
      <c r="H897" s="9">
        <v>273.79000000000002</v>
      </c>
      <c r="I897" s="9">
        <v>273.79000000000002</v>
      </c>
      <c r="J897" s="8" t="s">
        <v>66</v>
      </c>
      <c r="K897" s="10">
        <f t="shared" si="54"/>
        <v>223.79000000000002</v>
      </c>
      <c r="L897" s="11">
        <f t="shared" si="55"/>
        <v>223.79000000000002</v>
      </c>
      <c r="M897" s="19">
        <f t="shared" si="56"/>
        <v>81.737828262536979</v>
      </c>
    </row>
    <row r="898" spans="1:13" x14ac:dyDescent="0.3">
      <c r="A898" s="7" t="s">
        <v>440</v>
      </c>
      <c r="B898" s="8" t="s">
        <v>35</v>
      </c>
      <c r="C898" s="17">
        <v>212</v>
      </c>
      <c r="D898" s="8">
        <v>142022</v>
      </c>
      <c r="E898" s="8" t="s">
        <v>18</v>
      </c>
      <c r="F898" s="8">
        <v>1</v>
      </c>
      <c r="G898" s="23">
        <f t="shared" ref="G898:G961" si="57">I898-L898</f>
        <v>212</v>
      </c>
      <c r="H898" s="9">
        <v>783.84</v>
      </c>
      <c r="I898" s="9">
        <v>783.84</v>
      </c>
      <c r="J898" s="8" t="s">
        <v>19</v>
      </c>
      <c r="K898" s="10">
        <f t="shared" ref="K898:K961" si="58">H898-C898</f>
        <v>571.84</v>
      </c>
      <c r="L898" s="11">
        <f t="shared" ref="L898:L961" si="59">K898*F898</f>
        <v>571.84</v>
      </c>
      <c r="M898" s="19">
        <f t="shared" si="56"/>
        <v>72.953664013063886</v>
      </c>
    </row>
    <row r="899" spans="1:13" x14ac:dyDescent="0.3">
      <c r="A899" s="7" t="s">
        <v>121</v>
      </c>
      <c r="B899" s="8" t="s">
        <v>41</v>
      </c>
      <c r="C899" s="17">
        <v>208</v>
      </c>
      <c r="D899" s="8">
        <v>142023</v>
      </c>
      <c r="E899" s="8" t="s">
        <v>27</v>
      </c>
      <c r="F899" s="8">
        <v>1</v>
      </c>
      <c r="G899" s="23">
        <f t="shared" si="57"/>
        <v>208</v>
      </c>
      <c r="H899" s="9">
        <v>688.16</v>
      </c>
      <c r="I899" s="9">
        <v>688.16</v>
      </c>
      <c r="J899" s="8" t="s">
        <v>66</v>
      </c>
      <c r="K899" s="10">
        <f t="shared" si="58"/>
        <v>480.15999999999997</v>
      </c>
      <c r="L899" s="11">
        <f t="shared" si="59"/>
        <v>480.15999999999997</v>
      </c>
      <c r="M899" s="19">
        <f t="shared" si="56"/>
        <v>69.774471053243431</v>
      </c>
    </row>
    <row r="900" spans="1:13" x14ac:dyDescent="0.3">
      <c r="A900" s="7" t="s">
        <v>204</v>
      </c>
      <c r="B900" s="8" t="s">
        <v>41</v>
      </c>
      <c r="C900" s="17">
        <v>259</v>
      </c>
      <c r="D900" s="8">
        <v>142023</v>
      </c>
      <c r="E900" s="8" t="s">
        <v>27</v>
      </c>
      <c r="F900" s="8">
        <v>1</v>
      </c>
      <c r="G900" s="23">
        <f t="shared" si="57"/>
        <v>259</v>
      </c>
      <c r="H900" s="9">
        <v>864.8</v>
      </c>
      <c r="I900" s="9">
        <v>864.8</v>
      </c>
      <c r="J900" s="8" t="s">
        <v>66</v>
      </c>
      <c r="K900" s="10">
        <f t="shared" si="58"/>
        <v>605.79999999999995</v>
      </c>
      <c r="L900" s="11">
        <f t="shared" si="59"/>
        <v>605.79999999999995</v>
      </c>
      <c r="M900" s="19">
        <f t="shared" si="56"/>
        <v>70.05087881591119</v>
      </c>
    </row>
    <row r="901" spans="1:13" x14ac:dyDescent="0.3">
      <c r="A901" s="7" t="s">
        <v>109</v>
      </c>
      <c r="B901" s="8" t="s">
        <v>50</v>
      </c>
      <c r="C901" s="17">
        <v>79</v>
      </c>
      <c r="D901" s="8">
        <v>142023</v>
      </c>
      <c r="E901" s="8" t="s">
        <v>27</v>
      </c>
      <c r="F901" s="8">
        <v>1</v>
      </c>
      <c r="G901" s="23">
        <f t="shared" si="57"/>
        <v>79</v>
      </c>
      <c r="H901" s="9">
        <v>261.27999999999997</v>
      </c>
      <c r="I901" s="9">
        <v>261.27999999999997</v>
      </c>
      <c r="J901" s="8" t="s">
        <v>66</v>
      </c>
      <c r="K901" s="10">
        <f t="shared" si="58"/>
        <v>182.27999999999997</v>
      </c>
      <c r="L901" s="11">
        <f t="shared" si="59"/>
        <v>182.27999999999997</v>
      </c>
      <c r="M901" s="19">
        <f t="shared" si="56"/>
        <v>69.76423759951011</v>
      </c>
    </row>
    <row r="902" spans="1:13" x14ac:dyDescent="0.3">
      <c r="A902" s="7" t="s">
        <v>104</v>
      </c>
      <c r="B902" s="8">
        <v>0</v>
      </c>
      <c r="C902" s="17">
        <v>0</v>
      </c>
      <c r="D902" s="8">
        <v>142023</v>
      </c>
      <c r="E902" s="8" t="s">
        <v>27</v>
      </c>
      <c r="F902" s="8">
        <v>1</v>
      </c>
      <c r="G902" s="23">
        <f t="shared" si="57"/>
        <v>0</v>
      </c>
      <c r="H902" s="9">
        <v>198.72</v>
      </c>
      <c r="I902" s="9">
        <v>198.72</v>
      </c>
      <c r="J902" s="8" t="s">
        <v>66</v>
      </c>
      <c r="K902" s="10">
        <f t="shared" si="58"/>
        <v>198.72</v>
      </c>
      <c r="L902" s="11">
        <f t="shared" si="59"/>
        <v>198.72</v>
      </c>
      <c r="M902" s="19">
        <f t="shared" si="56"/>
        <v>100</v>
      </c>
    </row>
    <row r="903" spans="1:13" x14ac:dyDescent="0.3">
      <c r="A903" s="7" t="s">
        <v>98</v>
      </c>
      <c r="B903" s="8" t="s">
        <v>23</v>
      </c>
      <c r="C903" s="17">
        <v>69</v>
      </c>
      <c r="D903" s="8">
        <v>142023</v>
      </c>
      <c r="E903" s="8" t="s">
        <v>27</v>
      </c>
      <c r="F903" s="8">
        <v>1</v>
      </c>
      <c r="G903" s="23">
        <f t="shared" si="57"/>
        <v>69</v>
      </c>
      <c r="H903" s="9">
        <v>152.35</v>
      </c>
      <c r="I903" s="9">
        <v>152.35</v>
      </c>
      <c r="J903" s="8" t="s">
        <v>66</v>
      </c>
      <c r="K903" s="10">
        <f t="shared" si="58"/>
        <v>83.35</v>
      </c>
      <c r="L903" s="11">
        <f t="shared" si="59"/>
        <v>83.35</v>
      </c>
      <c r="M903" s="19">
        <f t="shared" si="56"/>
        <v>54.709550377420413</v>
      </c>
    </row>
    <row r="904" spans="1:13" x14ac:dyDescent="0.3">
      <c r="A904" s="7" t="s">
        <v>98</v>
      </c>
      <c r="B904" s="8" t="s">
        <v>23</v>
      </c>
      <c r="C904" s="17">
        <v>69</v>
      </c>
      <c r="D904" s="8">
        <v>142023</v>
      </c>
      <c r="E904" s="8" t="s">
        <v>27</v>
      </c>
      <c r="F904" s="8">
        <v>1</v>
      </c>
      <c r="G904" s="23">
        <f t="shared" si="57"/>
        <v>69</v>
      </c>
      <c r="H904" s="9">
        <v>152.35</v>
      </c>
      <c r="I904" s="9">
        <v>152.35</v>
      </c>
      <c r="J904" s="8" t="s">
        <v>66</v>
      </c>
      <c r="K904" s="10">
        <f t="shared" si="58"/>
        <v>83.35</v>
      </c>
      <c r="L904" s="11">
        <f t="shared" si="59"/>
        <v>83.35</v>
      </c>
      <c r="M904" s="19">
        <f t="shared" si="56"/>
        <v>54.709550377420413</v>
      </c>
    </row>
    <row r="905" spans="1:13" x14ac:dyDescent="0.3">
      <c r="A905" s="7" t="s">
        <v>441</v>
      </c>
      <c r="B905" s="8" t="s">
        <v>21</v>
      </c>
      <c r="C905" s="17">
        <v>255</v>
      </c>
      <c r="D905" s="8">
        <v>142023</v>
      </c>
      <c r="E905" s="8" t="s">
        <v>27</v>
      </c>
      <c r="F905" s="8">
        <v>1</v>
      </c>
      <c r="G905" s="23">
        <f t="shared" si="57"/>
        <v>255</v>
      </c>
      <c r="H905" s="9">
        <v>576.28</v>
      </c>
      <c r="I905" s="9">
        <v>576.28</v>
      </c>
      <c r="J905" s="8" t="s">
        <v>66</v>
      </c>
      <c r="K905" s="10">
        <f t="shared" si="58"/>
        <v>321.27999999999997</v>
      </c>
      <c r="L905" s="11">
        <f t="shared" si="59"/>
        <v>321.27999999999997</v>
      </c>
      <c r="M905" s="19">
        <f t="shared" si="56"/>
        <v>55.750676754355524</v>
      </c>
    </row>
    <row r="906" spans="1:13" x14ac:dyDescent="0.3">
      <c r="A906" s="7" t="s">
        <v>352</v>
      </c>
      <c r="B906" s="8" t="s">
        <v>44</v>
      </c>
      <c r="C906" s="17">
        <v>42.5</v>
      </c>
      <c r="D906" s="8">
        <v>142023</v>
      </c>
      <c r="E906" s="8" t="s">
        <v>27</v>
      </c>
      <c r="F906" s="8">
        <v>4</v>
      </c>
      <c r="G906" s="23">
        <f t="shared" si="57"/>
        <v>170</v>
      </c>
      <c r="H906" s="9">
        <v>154.56</v>
      </c>
      <c r="I906" s="9">
        <v>618.24</v>
      </c>
      <c r="J906" s="8" t="s">
        <v>66</v>
      </c>
      <c r="K906" s="10">
        <f t="shared" si="58"/>
        <v>112.06</v>
      </c>
      <c r="L906" s="11">
        <f t="shared" si="59"/>
        <v>448.24</v>
      </c>
      <c r="M906" s="19">
        <f t="shared" si="56"/>
        <v>72.502587991718428</v>
      </c>
    </row>
    <row r="907" spans="1:13" x14ac:dyDescent="0.3">
      <c r="A907" s="7" t="s">
        <v>75</v>
      </c>
      <c r="B907" s="8">
        <v>0</v>
      </c>
      <c r="C907" s="17">
        <v>50</v>
      </c>
      <c r="D907" s="8">
        <v>142023</v>
      </c>
      <c r="E907" s="8" t="s">
        <v>27</v>
      </c>
      <c r="F907" s="8">
        <v>1</v>
      </c>
      <c r="G907" s="23">
        <f t="shared" si="57"/>
        <v>50</v>
      </c>
      <c r="H907" s="9">
        <v>400</v>
      </c>
      <c r="I907" s="9">
        <v>400</v>
      </c>
      <c r="J907" s="8" t="s">
        <v>66</v>
      </c>
      <c r="K907" s="10">
        <f t="shared" si="58"/>
        <v>350</v>
      </c>
      <c r="L907" s="11">
        <f t="shared" si="59"/>
        <v>350</v>
      </c>
      <c r="M907" s="19">
        <f t="shared" si="56"/>
        <v>87.5</v>
      </c>
    </row>
    <row r="908" spans="1:13" x14ac:dyDescent="0.3">
      <c r="A908" s="7" t="s">
        <v>442</v>
      </c>
      <c r="B908" s="8" t="s">
        <v>26</v>
      </c>
      <c r="C908" s="17">
        <v>239</v>
      </c>
      <c r="D908" s="8">
        <v>142023</v>
      </c>
      <c r="E908" s="8" t="s">
        <v>27</v>
      </c>
      <c r="F908" s="8">
        <v>1</v>
      </c>
      <c r="G908" s="23">
        <f t="shared" si="57"/>
        <v>239</v>
      </c>
      <c r="H908" s="9">
        <v>783.84</v>
      </c>
      <c r="I908" s="9">
        <v>783.84</v>
      </c>
      <c r="J908" s="8" t="s">
        <v>66</v>
      </c>
      <c r="K908" s="10">
        <f t="shared" si="58"/>
        <v>544.84</v>
      </c>
      <c r="L908" s="11">
        <f t="shared" si="59"/>
        <v>544.84</v>
      </c>
      <c r="M908" s="19">
        <f t="shared" si="56"/>
        <v>69.509083486425808</v>
      </c>
    </row>
    <row r="909" spans="1:13" x14ac:dyDescent="0.3">
      <c r="A909" s="7" t="s">
        <v>443</v>
      </c>
      <c r="B909" s="8" t="s">
        <v>94</v>
      </c>
      <c r="C909" s="17">
        <v>30</v>
      </c>
      <c r="D909" s="8">
        <v>142023</v>
      </c>
      <c r="E909" s="8" t="s">
        <v>27</v>
      </c>
      <c r="F909" s="8">
        <v>1</v>
      </c>
      <c r="G909" s="23">
        <f t="shared" si="57"/>
        <v>30</v>
      </c>
      <c r="H909" s="9">
        <v>69.92</v>
      </c>
      <c r="I909" s="9">
        <v>69.92</v>
      </c>
      <c r="J909" s="8" t="s">
        <v>33</v>
      </c>
      <c r="K909" s="10">
        <f t="shared" si="58"/>
        <v>39.92</v>
      </c>
      <c r="L909" s="11">
        <f t="shared" si="59"/>
        <v>39.92</v>
      </c>
      <c r="M909" s="19">
        <f t="shared" si="56"/>
        <v>57.093821510297481</v>
      </c>
    </row>
    <row r="910" spans="1:13" x14ac:dyDescent="0.3">
      <c r="A910" s="7" t="s">
        <v>444</v>
      </c>
      <c r="B910" s="8" t="s">
        <v>94</v>
      </c>
      <c r="C910" s="17">
        <v>17</v>
      </c>
      <c r="D910" s="8">
        <v>142023</v>
      </c>
      <c r="E910" s="8" t="s">
        <v>27</v>
      </c>
      <c r="F910" s="8">
        <v>2</v>
      </c>
      <c r="G910" s="23">
        <f t="shared" si="57"/>
        <v>34</v>
      </c>
      <c r="H910" s="9">
        <v>40.479999999999997</v>
      </c>
      <c r="I910" s="9">
        <v>80.959999999999994</v>
      </c>
      <c r="J910" s="8" t="s">
        <v>33</v>
      </c>
      <c r="K910" s="10">
        <f t="shared" si="58"/>
        <v>23.479999999999997</v>
      </c>
      <c r="L910" s="11">
        <f t="shared" si="59"/>
        <v>46.959999999999994</v>
      </c>
      <c r="M910" s="19">
        <f t="shared" si="56"/>
        <v>58.003952569169961</v>
      </c>
    </row>
    <row r="911" spans="1:13" x14ac:dyDescent="0.3">
      <c r="A911" s="7" t="s">
        <v>445</v>
      </c>
      <c r="B911" s="8" t="s">
        <v>350</v>
      </c>
      <c r="C911" s="17">
        <v>129</v>
      </c>
      <c r="D911" s="8">
        <v>142024</v>
      </c>
      <c r="E911" s="8" t="s">
        <v>14</v>
      </c>
      <c r="F911" s="8">
        <v>1</v>
      </c>
      <c r="G911" s="23">
        <f t="shared" si="57"/>
        <v>129</v>
      </c>
      <c r="H911" s="9">
        <v>594.15</v>
      </c>
      <c r="I911" s="9">
        <v>594.15</v>
      </c>
      <c r="J911" s="8" t="s">
        <v>15</v>
      </c>
      <c r="K911" s="10">
        <f t="shared" si="58"/>
        <v>465.15</v>
      </c>
      <c r="L911" s="11">
        <f t="shared" si="59"/>
        <v>465.15</v>
      </c>
      <c r="M911" s="19">
        <f t="shared" ref="M911:M974" si="60">L911/I911*100</f>
        <v>78.288311032567535</v>
      </c>
    </row>
    <row r="912" spans="1:13" x14ac:dyDescent="0.3">
      <c r="A912" s="7" t="s">
        <v>440</v>
      </c>
      <c r="B912" s="8" t="s">
        <v>35</v>
      </c>
      <c r="C912" s="17">
        <v>212</v>
      </c>
      <c r="D912" s="8">
        <v>142025</v>
      </c>
      <c r="E912" s="8" t="s">
        <v>18</v>
      </c>
      <c r="F912" s="8">
        <v>1</v>
      </c>
      <c r="G912" s="23">
        <f t="shared" si="57"/>
        <v>212</v>
      </c>
      <c r="H912" s="9">
        <v>726.43</v>
      </c>
      <c r="I912" s="9">
        <v>726.43</v>
      </c>
      <c r="J912" s="8" t="s">
        <v>19</v>
      </c>
      <c r="K912" s="10">
        <f t="shared" si="58"/>
        <v>514.42999999999995</v>
      </c>
      <c r="L912" s="11">
        <f t="shared" si="59"/>
        <v>514.42999999999995</v>
      </c>
      <c r="M912" s="19">
        <f t="shared" si="60"/>
        <v>70.816183252343663</v>
      </c>
    </row>
    <row r="913" spans="1:13" x14ac:dyDescent="0.3">
      <c r="A913" s="7" t="s">
        <v>135</v>
      </c>
      <c r="B913" s="8" t="s">
        <v>74</v>
      </c>
      <c r="C913" s="17">
        <v>323</v>
      </c>
      <c r="D913" s="8">
        <v>142026</v>
      </c>
      <c r="E913" s="8" t="s">
        <v>14</v>
      </c>
      <c r="F913" s="8">
        <v>1</v>
      </c>
      <c r="G913" s="23">
        <f t="shared" si="57"/>
        <v>323</v>
      </c>
      <c r="H913" s="9">
        <v>1137.81</v>
      </c>
      <c r="I913" s="9">
        <v>1137.81</v>
      </c>
      <c r="J913" s="8" t="s">
        <v>15</v>
      </c>
      <c r="K913" s="10">
        <f t="shared" si="58"/>
        <v>814.81</v>
      </c>
      <c r="L913" s="11">
        <f t="shared" si="59"/>
        <v>814.81</v>
      </c>
      <c r="M913" s="19">
        <f t="shared" si="60"/>
        <v>71.612132078290742</v>
      </c>
    </row>
    <row r="914" spans="1:13" x14ac:dyDescent="0.3">
      <c r="A914" s="7" t="s">
        <v>102</v>
      </c>
      <c r="B914" s="8" t="s">
        <v>60</v>
      </c>
      <c r="C914" s="17">
        <v>57</v>
      </c>
      <c r="D914" s="8">
        <v>142027</v>
      </c>
      <c r="E914" s="8" t="s">
        <v>27</v>
      </c>
      <c r="F914" s="8">
        <v>2</v>
      </c>
      <c r="G914" s="23">
        <f t="shared" si="57"/>
        <v>114</v>
      </c>
      <c r="H914" s="9">
        <v>187.68</v>
      </c>
      <c r="I914" s="9">
        <v>375.36</v>
      </c>
      <c r="J914" s="8" t="s">
        <v>19</v>
      </c>
      <c r="K914" s="10">
        <f t="shared" si="58"/>
        <v>130.68</v>
      </c>
      <c r="L914" s="11">
        <f t="shared" si="59"/>
        <v>261.36</v>
      </c>
      <c r="M914" s="19">
        <f t="shared" si="60"/>
        <v>69.629156010230176</v>
      </c>
    </row>
    <row r="915" spans="1:13" x14ac:dyDescent="0.3">
      <c r="A915" s="7" t="s">
        <v>446</v>
      </c>
      <c r="B915" s="8" t="s">
        <v>50</v>
      </c>
      <c r="C915" s="17">
        <v>252</v>
      </c>
      <c r="D915" s="8">
        <v>142027</v>
      </c>
      <c r="E915" s="8" t="s">
        <v>27</v>
      </c>
      <c r="F915" s="8">
        <v>1</v>
      </c>
      <c r="G915" s="23">
        <f t="shared" si="57"/>
        <v>252</v>
      </c>
      <c r="H915" s="9">
        <v>696.5</v>
      </c>
      <c r="I915" s="9">
        <v>696.5</v>
      </c>
      <c r="J915" s="8" t="s">
        <v>19</v>
      </c>
      <c r="K915" s="10">
        <f t="shared" si="58"/>
        <v>444.5</v>
      </c>
      <c r="L915" s="11">
        <f t="shared" si="59"/>
        <v>444.5</v>
      </c>
      <c r="M915" s="19">
        <f t="shared" si="60"/>
        <v>63.819095477386931</v>
      </c>
    </row>
    <row r="916" spans="1:13" x14ac:dyDescent="0.3">
      <c r="A916" s="7" t="s">
        <v>135</v>
      </c>
      <c r="B916" s="8" t="s">
        <v>74</v>
      </c>
      <c r="C916" s="17">
        <v>323</v>
      </c>
      <c r="D916" s="8">
        <v>142028</v>
      </c>
      <c r="E916" s="8" t="s">
        <v>14</v>
      </c>
      <c r="F916" s="8">
        <v>1</v>
      </c>
      <c r="G916" s="23">
        <f t="shared" si="57"/>
        <v>323</v>
      </c>
      <c r="H916" s="9">
        <v>1236.75</v>
      </c>
      <c r="I916" s="9">
        <v>1236.75</v>
      </c>
      <c r="J916" s="8" t="s">
        <v>19</v>
      </c>
      <c r="K916" s="10">
        <f t="shared" si="58"/>
        <v>913.75</v>
      </c>
      <c r="L916" s="11">
        <f t="shared" si="59"/>
        <v>913.75</v>
      </c>
      <c r="M916" s="19">
        <f t="shared" si="60"/>
        <v>73.883161512027499</v>
      </c>
    </row>
    <row r="917" spans="1:13" x14ac:dyDescent="0.3">
      <c r="A917" s="7" t="s">
        <v>65</v>
      </c>
      <c r="B917" s="8" t="s">
        <v>41</v>
      </c>
      <c r="C917" s="17">
        <v>191</v>
      </c>
      <c r="D917" s="8">
        <v>142029</v>
      </c>
      <c r="E917" s="8" t="s">
        <v>14</v>
      </c>
      <c r="F917" s="8">
        <v>1</v>
      </c>
      <c r="G917" s="23">
        <f t="shared" si="57"/>
        <v>191</v>
      </c>
      <c r="H917" s="9">
        <v>726.75</v>
      </c>
      <c r="I917" s="9">
        <v>726.75</v>
      </c>
      <c r="J917" s="8" t="s">
        <v>15</v>
      </c>
      <c r="K917" s="10">
        <f t="shared" si="58"/>
        <v>535.75</v>
      </c>
      <c r="L917" s="11">
        <f t="shared" si="59"/>
        <v>535.75</v>
      </c>
      <c r="M917" s="19">
        <f t="shared" si="60"/>
        <v>73.718610251117994</v>
      </c>
    </row>
    <row r="918" spans="1:13" x14ac:dyDescent="0.3">
      <c r="A918" s="7" t="s">
        <v>415</v>
      </c>
      <c r="B918" s="8" t="s">
        <v>90</v>
      </c>
      <c r="C918" s="17">
        <v>129</v>
      </c>
      <c r="D918" s="8">
        <v>142029</v>
      </c>
      <c r="E918" s="8" t="s">
        <v>14</v>
      </c>
      <c r="F918" s="8">
        <v>1</v>
      </c>
      <c r="G918" s="23">
        <f t="shared" si="57"/>
        <v>129</v>
      </c>
      <c r="H918" s="9">
        <v>518.5</v>
      </c>
      <c r="I918" s="9">
        <v>518.5</v>
      </c>
      <c r="J918" s="8" t="s">
        <v>15</v>
      </c>
      <c r="K918" s="10">
        <f t="shared" si="58"/>
        <v>389.5</v>
      </c>
      <c r="L918" s="11">
        <f t="shared" si="59"/>
        <v>389.5</v>
      </c>
      <c r="M918" s="19">
        <f t="shared" si="60"/>
        <v>75.120540019286409</v>
      </c>
    </row>
    <row r="919" spans="1:13" x14ac:dyDescent="0.3">
      <c r="A919" s="7" t="s">
        <v>447</v>
      </c>
      <c r="B919" s="8" t="s">
        <v>47</v>
      </c>
      <c r="C919" s="17">
        <v>199</v>
      </c>
      <c r="D919" s="8">
        <v>142030</v>
      </c>
      <c r="E919" s="8" t="s">
        <v>14</v>
      </c>
      <c r="F919" s="8">
        <v>1</v>
      </c>
      <c r="G919" s="23">
        <f t="shared" si="57"/>
        <v>199</v>
      </c>
      <c r="H919" s="9">
        <v>845.75</v>
      </c>
      <c r="I919" s="9">
        <v>845.75</v>
      </c>
      <c r="J919" s="8" t="s">
        <v>15</v>
      </c>
      <c r="K919" s="10">
        <f t="shared" si="58"/>
        <v>646.75</v>
      </c>
      <c r="L919" s="11">
        <f t="shared" si="59"/>
        <v>646.75</v>
      </c>
      <c r="M919" s="19">
        <f t="shared" si="60"/>
        <v>76.470588235294116</v>
      </c>
    </row>
    <row r="920" spans="1:13" x14ac:dyDescent="0.3">
      <c r="A920" s="7" t="s">
        <v>355</v>
      </c>
      <c r="B920" s="8" t="s">
        <v>96</v>
      </c>
      <c r="C920" s="17">
        <v>89</v>
      </c>
      <c r="D920" s="8">
        <v>142030</v>
      </c>
      <c r="E920" s="8" t="s">
        <v>14</v>
      </c>
      <c r="F920" s="8">
        <v>2</v>
      </c>
      <c r="G920" s="23">
        <f t="shared" si="57"/>
        <v>178</v>
      </c>
      <c r="H920" s="9">
        <v>378.25</v>
      </c>
      <c r="I920" s="9">
        <v>756.5</v>
      </c>
      <c r="J920" s="8" t="s">
        <v>15</v>
      </c>
      <c r="K920" s="10">
        <f t="shared" si="58"/>
        <v>289.25</v>
      </c>
      <c r="L920" s="11">
        <f t="shared" si="59"/>
        <v>578.5</v>
      </c>
      <c r="M920" s="19">
        <f t="shared" si="60"/>
        <v>76.470588235294116</v>
      </c>
    </row>
    <row r="921" spans="1:13" x14ac:dyDescent="0.3">
      <c r="A921" s="7" t="s">
        <v>293</v>
      </c>
      <c r="B921" s="8" t="s">
        <v>17</v>
      </c>
      <c r="C921" s="17">
        <v>62</v>
      </c>
      <c r="D921" s="8">
        <v>142031</v>
      </c>
      <c r="E921" s="8" t="s">
        <v>14</v>
      </c>
      <c r="F921" s="8">
        <v>1</v>
      </c>
      <c r="G921" s="23">
        <f t="shared" si="57"/>
        <v>62</v>
      </c>
      <c r="H921" s="9">
        <v>252</v>
      </c>
      <c r="I921" s="9">
        <v>252</v>
      </c>
      <c r="J921" s="8" t="s">
        <v>15</v>
      </c>
      <c r="K921" s="10">
        <f t="shared" si="58"/>
        <v>190</v>
      </c>
      <c r="L921" s="11">
        <f t="shared" si="59"/>
        <v>190</v>
      </c>
      <c r="M921" s="19">
        <f t="shared" si="60"/>
        <v>75.396825396825392</v>
      </c>
    </row>
    <row r="922" spans="1:13" x14ac:dyDescent="0.3">
      <c r="A922" s="7" t="s">
        <v>283</v>
      </c>
      <c r="B922" s="8" t="s">
        <v>60</v>
      </c>
      <c r="C922" s="17">
        <v>47</v>
      </c>
      <c r="D922" s="8">
        <v>142031</v>
      </c>
      <c r="E922" s="8" t="s">
        <v>14</v>
      </c>
      <c r="F922" s="8">
        <v>2</v>
      </c>
      <c r="G922" s="23">
        <f t="shared" si="57"/>
        <v>94</v>
      </c>
      <c r="H922" s="9">
        <v>193.5</v>
      </c>
      <c r="I922" s="9">
        <v>387</v>
      </c>
      <c r="J922" s="8" t="s">
        <v>15</v>
      </c>
      <c r="K922" s="10">
        <f t="shared" si="58"/>
        <v>146.5</v>
      </c>
      <c r="L922" s="11">
        <f t="shared" si="59"/>
        <v>293</v>
      </c>
      <c r="M922" s="19">
        <f t="shared" si="60"/>
        <v>75.710594315245487</v>
      </c>
    </row>
    <row r="923" spans="1:13" x14ac:dyDescent="0.3">
      <c r="A923" s="7" t="s">
        <v>448</v>
      </c>
      <c r="B923" s="8" t="s">
        <v>54</v>
      </c>
      <c r="C923" s="17">
        <v>179</v>
      </c>
      <c r="D923" s="8">
        <v>142032</v>
      </c>
      <c r="E923" s="8" t="s">
        <v>14</v>
      </c>
      <c r="F923" s="8">
        <v>1</v>
      </c>
      <c r="G923" s="23">
        <f t="shared" si="57"/>
        <v>179</v>
      </c>
      <c r="H923" s="9">
        <v>724.5</v>
      </c>
      <c r="I923" s="9">
        <v>724.5</v>
      </c>
      <c r="J923" s="8" t="s">
        <v>15</v>
      </c>
      <c r="K923" s="10">
        <f t="shared" si="58"/>
        <v>545.5</v>
      </c>
      <c r="L923" s="11">
        <f t="shared" si="59"/>
        <v>545.5</v>
      </c>
      <c r="M923" s="19">
        <f t="shared" si="60"/>
        <v>75.293305728088328</v>
      </c>
    </row>
    <row r="924" spans="1:13" x14ac:dyDescent="0.3">
      <c r="A924" s="7" t="s">
        <v>105</v>
      </c>
      <c r="B924" s="8" t="s">
        <v>60</v>
      </c>
      <c r="C924" s="17">
        <v>56</v>
      </c>
      <c r="D924" s="8">
        <v>142033</v>
      </c>
      <c r="E924" s="8" t="s">
        <v>14</v>
      </c>
      <c r="F924" s="8">
        <v>4</v>
      </c>
      <c r="G924" s="23">
        <f t="shared" si="57"/>
        <v>224</v>
      </c>
      <c r="H924" s="9">
        <v>229.5</v>
      </c>
      <c r="I924" s="9">
        <v>918</v>
      </c>
      <c r="J924" s="8" t="s">
        <v>15</v>
      </c>
      <c r="K924" s="10">
        <f t="shared" si="58"/>
        <v>173.5</v>
      </c>
      <c r="L924" s="11">
        <f t="shared" si="59"/>
        <v>694</v>
      </c>
      <c r="M924" s="19">
        <f t="shared" si="60"/>
        <v>75.599128540305017</v>
      </c>
    </row>
    <row r="925" spans="1:13" x14ac:dyDescent="0.3">
      <c r="A925" s="7" t="s">
        <v>390</v>
      </c>
      <c r="B925" s="8" t="s">
        <v>90</v>
      </c>
      <c r="C925" s="17">
        <v>945</v>
      </c>
      <c r="D925" s="8">
        <v>142034</v>
      </c>
      <c r="E925" s="8" t="s">
        <v>27</v>
      </c>
      <c r="F925" s="8">
        <v>1</v>
      </c>
      <c r="G925" s="23">
        <f t="shared" si="57"/>
        <v>945</v>
      </c>
      <c r="H925" s="9">
        <v>2645.92</v>
      </c>
      <c r="I925" s="9">
        <v>2645.92</v>
      </c>
      <c r="J925" s="8" t="s">
        <v>66</v>
      </c>
      <c r="K925" s="10">
        <f t="shared" si="58"/>
        <v>1700.92</v>
      </c>
      <c r="L925" s="11">
        <f t="shared" si="59"/>
        <v>1700.92</v>
      </c>
      <c r="M925" s="19">
        <f t="shared" si="60"/>
        <v>64.284634456068218</v>
      </c>
    </row>
    <row r="926" spans="1:13" x14ac:dyDescent="0.3">
      <c r="A926" s="7" t="s">
        <v>75</v>
      </c>
      <c r="B926" s="8">
        <v>0</v>
      </c>
      <c r="C926" s="17">
        <v>50</v>
      </c>
      <c r="D926" s="8">
        <v>142034</v>
      </c>
      <c r="E926" s="8" t="s">
        <v>27</v>
      </c>
      <c r="F926" s="8">
        <v>1</v>
      </c>
      <c r="G926" s="23">
        <f t="shared" si="57"/>
        <v>50</v>
      </c>
      <c r="H926" s="9">
        <v>264.58999999999997</v>
      </c>
      <c r="I926" s="9">
        <v>264.58999999999997</v>
      </c>
      <c r="J926" s="8" t="s">
        <v>66</v>
      </c>
      <c r="K926" s="10">
        <f t="shared" si="58"/>
        <v>214.58999999999997</v>
      </c>
      <c r="L926" s="11">
        <f t="shared" si="59"/>
        <v>214.58999999999997</v>
      </c>
      <c r="M926" s="19">
        <f t="shared" si="60"/>
        <v>81.102838353679275</v>
      </c>
    </row>
    <row r="927" spans="1:13" x14ac:dyDescent="0.3">
      <c r="A927" s="7" t="s">
        <v>269</v>
      </c>
      <c r="B927" s="8" t="s">
        <v>44</v>
      </c>
      <c r="C927" s="17">
        <v>18.5</v>
      </c>
      <c r="D927" s="8">
        <v>142035</v>
      </c>
      <c r="E927" s="8" t="s">
        <v>18</v>
      </c>
      <c r="F927" s="8">
        <v>6</v>
      </c>
      <c r="G927" s="23">
        <f t="shared" si="57"/>
        <v>111</v>
      </c>
      <c r="H927" s="9">
        <v>77.28</v>
      </c>
      <c r="I927" s="9">
        <v>463.68</v>
      </c>
      <c r="J927" s="8" t="s">
        <v>19</v>
      </c>
      <c r="K927" s="10">
        <f t="shared" si="58"/>
        <v>58.78</v>
      </c>
      <c r="L927" s="11">
        <f t="shared" si="59"/>
        <v>352.68</v>
      </c>
      <c r="M927" s="19">
        <f t="shared" si="60"/>
        <v>76.06107660455487</v>
      </c>
    </row>
    <row r="928" spans="1:13" x14ac:dyDescent="0.3">
      <c r="A928" s="7" t="s">
        <v>62</v>
      </c>
      <c r="B928" s="8">
        <v>0</v>
      </c>
      <c r="C928" s="17">
        <v>1</v>
      </c>
      <c r="D928" s="8">
        <v>142036</v>
      </c>
      <c r="E928" s="8" t="s">
        <v>18</v>
      </c>
      <c r="F928" s="8">
        <v>3</v>
      </c>
      <c r="G928" s="23">
        <f t="shared" si="57"/>
        <v>3</v>
      </c>
      <c r="H928" s="9">
        <v>10</v>
      </c>
      <c r="I928" s="9">
        <v>30</v>
      </c>
      <c r="J928" s="8" t="s">
        <v>33</v>
      </c>
      <c r="K928" s="10">
        <f t="shared" si="58"/>
        <v>9</v>
      </c>
      <c r="L928" s="11">
        <f t="shared" si="59"/>
        <v>27</v>
      </c>
      <c r="M928" s="19">
        <f t="shared" si="60"/>
        <v>90</v>
      </c>
    </row>
    <row r="929" spans="1:13" x14ac:dyDescent="0.3">
      <c r="A929" s="7" t="s">
        <v>154</v>
      </c>
      <c r="B929" s="8" t="s">
        <v>13</v>
      </c>
      <c r="C929" s="17">
        <v>267</v>
      </c>
      <c r="D929" s="8">
        <v>142037</v>
      </c>
      <c r="E929" s="8" t="s">
        <v>14</v>
      </c>
      <c r="F929" s="8">
        <v>1</v>
      </c>
      <c r="G929" s="23">
        <f t="shared" si="57"/>
        <v>267</v>
      </c>
      <c r="H929" s="9">
        <v>1273.5</v>
      </c>
      <c r="I929" s="9">
        <v>1273.5</v>
      </c>
      <c r="J929" s="8" t="s">
        <v>39</v>
      </c>
      <c r="K929" s="10">
        <f t="shared" si="58"/>
        <v>1006.5</v>
      </c>
      <c r="L929" s="11">
        <f t="shared" si="59"/>
        <v>1006.5</v>
      </c>
      <c r="M929" s="19">
        <f t="shared" si="60"/>
        <v>79.034157832744398</v>
      </c>
    </row>
    <row r="930" spans="1:13" x14ac:dyDescent="0.3">
      <c r="A930" s="7" t="s">
        <v>329</v>
      </c>
      <c r="B930" s="8" t="s">
        <v>96</v>
      </c>
      <c r="C930" s="17">
        <v>84</v>
      </c>
      <c r="D930" s="8">
        <v>142038</v>
      </c>
      <c r="E930" s="8" t="s">
        <v>14</v>
      </c>
      <c r="F930" s="8">
        <v>2</v>
      </c>
      <c r="G930" s="23">
        <f t="shared" si="57"/>
        <v>168</v>
      </c>
      <c r="H930" s="9">
        <v>382.5</v>
      </c>
      <c r="I930" s="9">
        <v>765</v>
      </c>
      <c r="J930" s="8" t="s">
        <v>15</v>
      </c>
      <c r="K930" s="10">
        <f t="shared" si="58"/>
        <v>298.5</v>
      </c>
      <c r="L930" s="11">
        <f t="shared" si="59"/>
        <v>597</v>
      </c>
      <c r="M930" s="19">
        <f t="shared" si="60"/>
        <v>78.039215686274517</v>
      </c>
    </row>
    <row r="931" spans="1:13" x14ac:dyDescent="0.3">
      <c r="A931" s="7" t="s">
        <v>40</v>
      </c>
      <c r="B931" s="8" t="s">
        <v>41</v>
      </c>
      <c r="C931" s="17">
        <v>355</v>
      </c>
      <c r="D931" s="8">
        <v>142039</v>
      </c>
      <c r="E931" s="8" t="s">
        <v>14</v>
      </c>
      <c r="F931" s="8">
        <v>1</v>
      </c>
      <c r="G931" s="23">
        <f t="shared" si="57"/>
        <v>355</v>
      </c>
      <c r="H931" s="9">
        <v>1597.5</v>
      </c>
      <c r="I931" s="9">
        <v>1597.5</v>
      </c>
      <c r="J931" s="8" t="s">
        <v>15</v>
      </c>
      <c r="K931" s="10">
        <f t="shared" si="58"/>
        <v>1242.5</v>
      </c>
      <c r="L931" s="11">
        <f t="shared" si="59"/>
        <v>1242.5</v>
      </c>
      <c r="M931" s="19">
        <f t="shared" si="60"/>
        <v>77.777777777777786</v>
      </c>
    </row>
    <row r="932" spans="1:13" x14ac:dyDescent="0.3">
      <c r="A932" s="7" t="s">
        <v>449</v>
      </c>
      <c r="B932" s="8" t="s">
        <v>26</v>
      </c>
      <c r="C932" s="17">
        <v>82</v>
      </c>
      <c r="D932" s="8">
        <v>142039</v>
      </c>
      <c r="E932" s="8" t="s">
        <v>14</v>
      </c>
      <c r="F932" s="8">
        <v>2</v>
      </c>
      <c r="G932" s="23">
        <f t="shared" si="57"/>
        <v>164</v>
      </c>
      <c r="H932" s="9">
        <v>435</v>
      </c>
      <c r="I932" s="9">
        <v>870</v>
      </c>
      <c r="J932" s="8" t="s">
        <v>15</v>
      </c>
      <c r="K932" s="10">
        <f t="shared" si="58"/>
        <v>353</v>
      </c>
      <c r="L932" s="11">
        <f t="shared" si="59"/>
        <v>706</v>
      </c>
      <c r="M932" s="19">
        <f t="shared" si="60"/>
        <v>81.149425287356323</v>
      </c>
    </row>
    <row r="933" spans="1:13" x14ac:dyDescent="0.3">
      <c r="A933" s="7" t="s">
        <v>59</v>
      </c>
      <c r="B933" s="8" t="s">
        <v>60</v>
      </c>
      <c r="C933" s="17">
        <v>50</v>
      </c>
      <c r="D933" s="8">
        <v>142040</v>
      </c>
      <c r="E933" s="8" t="s">
        <v>14</v>
      </c>
      <c r="F933" s="8">
        <v>3</v>
      </c>
      <c r="G933" s="23">
        <f t="shared" si="57"/>
        <v>150</v>
      </c>
      <c r="H933" s="9">
        <v>202.5</v>
      </c>
      <c r="I933" s="9">
        <v>607.5</v>
      </c>
      <c r="J933" s="8" t="s">
        <v>39</v>
      </c>
      <c r="K933" s="10">
        <f t="shared" si="58"/>
        <v>152.5</v>
      </c>
      <c r="L933" s="11">
        <f t="shared" si="59"/>
        <v>457.5</v>
      </c>
      <c r="M933" s="19">
        <f t="shared" si="60"/>
        <v>75.308641975308646</v>
      </c>
    </row>
    <row r="934" spans="1:13" x14ac:dyDescent="0.3">
      <c r="A934" s="7" t="s">
        <v>450</v>
      </c>
      <c r="B934" s="8">
        <v>0</v>
      </c>
      <c r="C934" s="17">
        <v>59.9</v>
      </c>
      <c r="D934" s="8">
        <v>142040</v>
      </c>
      <c r="E934" s="8" t="s">
        <v>14</v>
      </c>
      <c r="F934" s="8">
        <v>1</v>
      </c>
      <c r="G934" s="23">
        <f t="shared" si="57"/>
        <v>59.9</v>
      </c>
      <c r="H934" s="9">
        <v>120</v>
      </c>
      <c r="I934" s="9">
        <v>120</v>
      </c>
      <c r="J934" s="8" t="s">
        <v>39</v>
      </c>
      <c r="K934" s="10">
        <f t="shared" si="58"/>
        <v>60.1</v>
      </c>
      <c r="L934" s="11">
        <f t="shared" si="59"/>
        <v>60.1</v>
      </c>
      <c r="M934" s="19">
        <f t="shared" si="60"/>
        <v>50.083333333333336</v>
      </c>
    </row>
    <row r="935" spans="1:13" x14ac:dyDescent="0.3">
      <c r="A935" s="7" t="s">
        <v>122</v>
      </c>
      <c r="B935" s="8" t="s">
        <v>50</v>
      </c>
      <c r="C935" s="17">
        <v>130</v>
      </c>
      <c r="D935" s="8">
        <v>142041</v>
      </c>
      <c r="E935" s="8" t="s">
        <v>14</v>
      </c>
      <c r="F935" s="8">
        <v>1</v>
      </c>
      <c r="G935" s="23">
        <f t="shared" si="57"/>
        <v>130</v>
      </c>
      <c r="H935" s="9">
        <v>585</v>
      </c>
      <c r="I935" s="9">
        <v>585</v>
      </c>
      <c r="J935" s="8" t="s">
        <v>15</v>
      </c>
      <c r="K935" s="10">
        <f t="shared" si="58"/>
        <v>455</v>
      </c>
      <c r="L935" s="11">
        <f t="shared" si="59"/>
        <v>455</v>
      </c>
      <c r="M935" s="19">
        <f t="shared" si="60"/>
        <v>77.777777777777786</v>
      </c>
    </row>
    <row r="936" spans="1:13" x14ac:dyDescent="0.3">
      <c r="A936" s="7" t="s">
        <v>59</v>
      </c>
      <c r="B936" s="8" t="s">
        <v>60</v>
      </c>
      <c r="C936" s="17">
        <v>50</v>
      </c>
      <c r="D936" s="8">
        <v>142042</v>
      </c>
      <c r="E936" s="8" t="s">
        <v>38</v>
      </c>
      <c r="F936" s="8">
        <v>2</v>
      </c>
      <c r="G936" s="23">
        <f t="shared" si="57"/>
        <v>100</v>
      </c>
      <c r="H936" s="9">
        <v>203</v>
      </c>
      <c r="I936" s="9">
        <v>406</v>
      </c>
      <c r="J936" s="8" t="s">
        <v>15</v>
      </c>
      <c r="K936" s="10">
        <f t="shared" si="58"/>
        <v>153</v>
      </c>
      <c r="L936" s="11">
        <f t="shared" si="59"/>
        <v>306</v>
      </c>
      <c r="M936" s="19">
        <f t="shared" si="60"/>
        <v>75.369458128078819</v>
      </c>
    </row>
    <row r="937" spans="1:13" x14ac:dyDescent="0.3">
      <c r="A937" s="7" t="s">
        <v>98</v>
      </c>
      <c r="B937" s="8" t="s">
        <v>23</v>
      </c>
      <c r="C937" s="17">
        <v>69</v>
      </c>
      <c r="D937" s="8">
        <v>142043</v>
      </c>
      <c r="E937" s="8" t="s">
        <v>14</v>
      </c>
      <c r="F937" s="8">
        <v>1</v>
      </c>
      <c r="G937" s="23">
        <f t="shared" si="57"/>
        <v>69</v>
      </c>
      <c r="H937" s="9">
        <v>138.01</v>
      </c>
      <c r="I937" s="9">
        <v>138.01</v>
      </c>
      <c r="J937" s="8" t="s">
        <v>15</v>
      </c>
      <c r="K937" s="10">
        <f t="shared" si="58"/>
        <v>69.009999999999991</v>
      </c>
      <c r="L937" s="11">
        <f t="shared" si="59"/>
        <v>69.009999999999991</v>
      </c>
      <c r="M937" s="19">
        <f t="shared" si="60"/>
        <v>50.003622925874936</v>
      </c>
    </row>
    <row r="938" spans="1:13" x14ac:dyDescent="0.3">
      <c r="A938" s="7" t="s">
        <v>98</v>
      </c>
      <c r="B938" s="8" t="s">
        <v>23</v>
      </c>
      <c r="C938" s="17">
        <v>69</v>
      </c>
      <c r="D938" s="8">
        <v>142043</v>
      </c>
      <c r="E938" s="8" t="s">
        <v>14</v>
      </c>
      <c r="F938" s="8">
        <v>1</v>
      </c>
      <c r="G938" s="23">
        <f t="shared" si="57"/>
        <v>69</v>
      </c>
      <c r="H938" s="9">
        <v>138.01</v>
      </c>
      <c r="I938" s="9">
        <v>138.01</v>
      </c>
      <c r="J938" s="8" t="s">
        <v>15</v>
      </c>
      <c r="K938" s="10">
        <f t="shared" si="58"/>
        <v>69.009999999999991</v>
      </c>
      <c r="L938" s="11">
        <f t="shared" si="59"/>
        <v>69.009999999999991</v>
      </c>
      <c r="M938" s="19">
        <f t="shared" si="60"/>
        <v>50.003622925874936</v>
      </c>
    </row>
    <row r="939" spans="1:13" x14ac:dyDescent="0.3">
      <c r="A939" s="7" t="s">
        <v>362</v>
      </c>
      <c r="B939" s="8" t="s">
        <v>74</v>
      </c>
      <c r="C939" s="17">
        <v>386</v>
      </c>
      <c r="D939" s="8">
        <v>142044</v>
      </c>
      <c r="E939" s="8" t="s">
        <v>38</v>
      </c>
      <c r="F939" s="8">
        <v>1</v>
      </c>
      <c r="G939" s="23">
        <f t="shared" si="57"/>
        <v>386</v>
      </c>
      <c r="H939" s="9">
        <v>1314</v>
      </c>
      <c r="I939" s="9">
        <v>1314</v>
      </c>
      <c r="J939" s="8" t="s">
        <v>39</v>
      </c>
      <c r="K939" s="10">
        <f t="shared" si="58"/>
        <v>928</v>
      </c>
      <c r="L939" s="11">
        <f t="shared" si="59"/>
        <v>928</v>
      </c>
      <c r="M939" s="19">
        <f t="shared" si="60"/>
        <v>70.624048706240487</v>
      </c>
    </row>
    <row r="940" spans="1:13" x14ac:dyDescent="0.3">
      <c r="A940" s="7" t="s">
        <v>329</v>
      </c>
      <c r="B940" s="8" t="s">
        <v>96</v>
      </c>
      <c r="C940" s="17">
        <v>84</v>
      </c>
      <c r="D940" s="8">
        <v>142045</v>
      </c>
      <c r="E940" s="8" t="s">
        <v>14</v>
      </c>
      <c r="F940" s="8">
        <v>1</v>
      </c>
      <c r="G940" s="23">
        <f t="shared" si="57"/>
        <v>84</v>
      </c>
      <c r="H940" s="9">
        <v>382.5</v>
      </c>
      <c r="I940" s="9">
        <v>382.5</v>
      </c>
      <c r="J940" s="8" t="s">
        <v>15</v>
      </c>
      <c r="K940" s="10">
        <f t="shared" si="58"/>
        <v>298.5</v>
      </c>
      <c r="L940" s="11">
        <f t="shared" si="59"/>
        <v>298.5</v>
      </c>
      <c r="M940" s="19">
        <f t="shared" si="60"/>
        <v>78.039215686274517</v>
      </c>
    </row>
    <row r="941" spans="1:13" x14ac:dyDescent="0.3">
      <c r="A941" s="7" t="s">
        <v>114</v>
      </c>
      <c r="B941" s="8" t="s">
        <v>23</v>
      </c>
      <c r="C941" s="17">
        <v>50</v>
      </c>
      <c r="D941" s="8">
        <v>142046</v>
      </c>
      <c r="E941" s="8" t="s">
        <v>125</v>
      </c>
      <c r="F941" s="8">
        <v>1</v>
      </c>
      <c r="G941" s="23">
        <f t="shared" si="57"/>
        <v>50</v>
      </c>
      <c r="H941" s="9">
        <v>255</v>
      </c>
      <c r="I941" s="9">
        <v>255</v>
      </c>
      <c r="J941" s="8" t="s">
        <v>126</v>
      </c>
      <c r="K941" s="10">
        <f t="shared" si="58"/>
        <v>205</v>
      </c>
      <c r="L941" s="11">
        <f t="shared" si="59"/>
        <v>205</v>
      </c>
      <c r="M941" s="19">
        <f t="shared" si="60"/>
        <v>80.392156862745097</v>
      </c>
    </row>
    <row r="942" spans="1:13" x14ac:dyDescent="0.3">
      <c r="A942" s="7" t="s">
        <v>451</v>
      </c>
      <c r="B942" s="8" t="s">
        <v>50</v>
      </c>
      <c r="C942" s="17">
        <v>219</v>
      </c>
      <c r="D942" s="8">
        <v>142047</v>
      </c>
      <c r="E942" s="8" t="s">
        <v>14</v>
      </c>
      <c r="F942" s="8">
        <v>1</v>
      </c>
      <c r="G942" s="23">
        <f t="shared" si="57"/>
        <v>219</v>
      </c>
      <c r="H942" s="9">
        <v>398.02</v>
      </c>
      <c r="I942" s="9">
        <v>398.02</v>
      </c>
      <c r="J942" s="8" t="s">
        <v>15</v>
      </c>
      <c r="K942" s="10">
        <f t="shared" si="58"/>
        <v>179.01999999999998</v>
      </c>
      <c r="L942" s="11">
        <f t="shared" si="59"/>
        <v>179.01999999999998</v>
      </c>
      <c r="M942" s="19">
        <f t="shared" si="60"/>
        <v>44.977639314607302</v>
      </c>
    </row>
    <row r="943" spans="1:13" x14ac:dyDescent="0.3">
      <c r="A943" s="7" t="s">
        <v>452</v>
      </c>
      <c r="B943" s="8" t="s">
        <v>17</v>
      </c>
      <c r="C943" s="17">
        <v>139</v>
      </c>
      <c r="D943" s="8">
        <v>142047</v>
      </c>
      <c r="E943" s="8" t="s">
        <v>14</v>
      </c>
      <c r="F943" s="8">
        <v>2</v>
      </c>
      <c r="G943" s="23">
        <f t="shared" si="57"/>
        <v>278</v>
      </c>
      <c r="H943" s="9">
        <v>258.02</v>
      </c>
      <c r="I943" s="9">
        <v>516.04</v>
      </c>
      <c r="J943" s="8" t="s">
        <v>15</v>
      </c>
      <c r="K943" s="10">
        <f t="shared" si="58"/>
        <v>119.01999999999998</v>
      </c>
      <c r="L943" s="11">
        <f t="shared" si="59"/>
        <v>238.03999999999996</v>
      </c>
      <c r="M943" s="19">
        <f t="shared" si="60"/>
        <v>46.128207115727463</v>
      </c>
    </row>
    <row r="944" spans="1:13" x14ac:dyDescent="0.3">
      <c r="A944" s="7" t="s">
        <v>59</v>
      </c>
      <c r="B944" s="8" t="s">
        <v>60</v>
      </c>
      <c r="C944" s="17">
        <v>50</v>
      </c>
      <c r="D944" s="8">
        <v>142048</v>
      </c>
      <c r="E944" s="8" t="s">
        <v>14</v>
      </c>
      <c r="F944" s="8">
        <v>3</v>
      </c>
      <c r="G944" s="23">
        <f t="shared" si="57"/>
        <v>150</v>
      </c>
      <c r="H944" s="9">
        <v>202.5</v>
      </c>
      <c r="I944" s="9">
        <v>607.5</v>
      </c>
      <c r="J944" s="8" t="s">
        <v>15</v>
      </c>
      <c r="K944" s="10">
        <f t="shared" si="58"/>
        <v>152.5</v>
      </c>
      <c r="L944" s="11">
        <f t="shared" si="59"/>
        <v>457.5</v>
      </c>
      <c r="M944" s="19">
        <f t="shared" si="60"/>
        <v>75.308641975308646</v>
      </c>
    </row>
    <row r="945" spans="1:13" x14ac:dyDescent="0.3">
      <c r="A945" s="7" t="s">
        <v>59</v>
      </c>
      <c r="B945" s="8" t="s">
        <v>60</v>
      </c>
      <c r="C945" s="17">
        <v>50</v>
      </c>
      <c r="D945" s="8">
        <v>142049</v>
      </c>
      <c r="E945" s="8" t="s">
        <v>14</v>
      </c>
      <c r="F945" s="8">
        <v>4</v>
      </c>
      <c r="G945" s="23">
        <f t="shared" si="57"/>
        <v>200</v>
      </c>
      <c r="H945" s="9">
        <v>202.5</v>
      </c>
      <c r="I945" s="9">
        <v>810</v>
      </c>
      <c r="J945" s="8" t="s">
        <v>15</v>
      </c>
      <c r="K945" s="10">
        <f t="shared" si="58"/>
        <v>152.5</v>
      </c>
      <c r="L945" s="11">
        <f t="shared" si="59"/>
        <v>610</v>
      </c>
      <c r="M945" s="19">
        <f t="shared" si="60"/>
        <v>75.308641975308646</v>
      </c>
    </row>
    <row r="946" spans="1:13" x14ac:dyDescent="0.3">
      <c r="A946" s="7" t="s">
        <v>140</v>
      </c>
      <c r="B946" s="8" t="s">
        <v>26</v>
      </c>
      <c r="C946" s="17">
        <v>121</v>
      </c>
      <c r="D946" s="8">
        <v>142050</v>
      </c>
      <c r="E946" s="8" t="s">
        <v>125</v>
      </c>
      <c r="F946" s="8">
        <v>1</v>
      </c>
      <c r="G946" s="23">
        <f t="shared" si="57"/>
        <v>121</v>
      </c>
      <c r="H946" s="9">
        <v>585</v>
      </c>
      <c r="I946" s="9">
        <v>585</v>
      </c>
      <c r="J946" s="8" t="s">
        <v>126</v>
      </c>
      <c r="K946" s="10">
        <f t="shared" si="58"/>
        <v>464</v>
      </c>
      <c r="L946" s="11">
        <f t="shared" si="59"/>
        <v>464</v>
      </c>
      <c r="M946" s="19">
        <f t="shared" si="60"/>
        <v>79.316239316239319</v>
      </c>
    </row>
    <row r="947" spans="1:13" x14ac:dyDescent="0.3">
      <c r="A947" s="7" t="s">
        <v>102</v>
      </c>
      <c r="B947" s="8" t="s">
        <v>60</v>
      </c>
      <c r="C947" s="17">
        <v>57</v>
      </c>
      <c r="D947" s="8">
        <v>142051</v>
      </c>
      <c r="E947" s="8" t="s">
        <v>14</v>
      </c>
      <c r="F947" s="8">
        <v>2</v>
      </c>
      <c r="G947" s="23">
        <f t="shared" si="57"/>
        <v>114</v>
      </c>
      <c r="H947" s="9">
        <v>229.5</v>
      </c>
      <c r="I947" s="9">
        <v>459</v>
      </c>
      <c r="J947" s="8" t="s">
        <v>15</v>
      </c>
      <c r="K947" s="10">
        <f t="shared" si="58"/>
        <v>172.5</v>
      </c>
      <c r="L947" s="11">
        <f t="shared" si="59"/>
        <v>345</v>
      </c>
      <c r="M947" s="19">
        <f t="shared" si="60"/>
        <v>75.16339869281046</v>
      </c>
    </row>
    <row r="948" spans="1:13" x14ac:dyDescent="0.3">
      <c r="A948" s="7" t="s">
        <v>171</v>
      </c>
      <c r="B948" s="8" t="s">
        <v>13</v>
      </c>
      <c r="C948" s="17">
        <v>267</v>
      </c>
      <c r="D948" s="8">
        <v>142052</v>
      </c>
      <c r="E948" s="8" t="s">
        <v>14</v>
      </c>
      <c r="F948" s="8">
        <v>1</v>
      </c>
      <c r="G948" s="23">
        <f t="shared" si="57"/>
        <v>267</v>
      </c>
      <c r="H948" s="9">
        <v>1273.5</v>
      </c>
      <c r="I948" s="9">
        <v>1273.5</v>
      </c>
      <c r="J948" s="8" t="s">
        <v>15</v>
      </c>
      <c r="K948" s="10">
        <f t="shared" si="58"/>
        <v>1006.5</v>
      </c>
      <c r="L948" s="11">
        <f t="shared" si="59"/>
        <v>1006.5</v>
      </c>
      <c r="M948" s="19">
        <f t="shared" si="60"/>
        <v>79.034157832744398</v>
      </c>
    </row>
    <row r="949" spans="1:13" x14ac:dyDescent="0.3">
      <c r="A949" s="7" t="s">
        <v>453</v>
      </c>
      <c r="B949" s="8" t="s">
        <v>194</v>
      </c>
      <c r="C949" s="17">
        <v>425</v>
      </c>
      <c r="D949" s="8">
        <v>142053</v>
      </c>
      <c r="E949" s="8" t="s">
        <v>18</v>
      </c>
      <c r="F949" s="8">
        <v>1</v>
      </c>
      <c r="G949" s="23">
        <f t="shared" si="57"/>
        <v>425</v>
      </c>
      <c r="H949" s="9">
        <v>1151.0999999999999</v>
      </c>
      <c r="I949" s="9">
        <v>1151.0999999999999</v>
      </c>
      <c r="J949" s="8" t="s">
        <v>19</v>
      </c>
      <c r="K949" s="10">
        <f t="shared" si="58"/>
        <v>726.09999999999991</v>
      </c>
      <c r="L949" s="11">
        <f t="shared" si="59"/>
        <v>726.09999999999991</v>
      </c>
      <c r="M949" s="19">
        <f t="shared" si="60"/>
        <v>63.078794196855185</v>
      </c>
    </row>
    <row r="950" spans="1:13" x14ac:dyDescent="0.3">
      <c r="A950" s="7" t="s">
        <v>454</v>
      </c>
      <c r="B950" s="8" t="s">
        <v>41</v>
      </c>
      <c r="C950" s="17">
        <v>436</v>
      </c>
      <c r="D950" s="8">
        <v>142054</v>
      </c>
      <c r="E950" s="8" t="s">
        <v>14</v>
      </c>
      <c r="F950" s="8">
        <v>1</v>
      </c>
      <c r="G950" s="23">
        <f t="shared" si="57"/>
        <v>436</v>
      </c>
      <c r="H950" s="9">
        <v>1966.5</v>
      </c>
      <c r="I950" s="9">
        <v>1966.5</v>
      </c>
      <c r="J950" s="8" t="s">
        <v>39</v>
      </c>
      <c r="K950" s="10">
        <f t="shared" si="58"/>
        <v>1530.5</v>
      </c>
      <c r="L950" s="11">
        <f t="shared" si="59"/>
        <v>1530.5</v>
      </c>
      <c r="M950" s="19">
        <f t="shared" si="60"/>
        <v>77.828629544876677</v>
      </c>
    </row>
    <row r="951" spans="1:13" x14ac:dyDescent="0.3">
      <c r="A951" s="7" t="s">
        <v>329</v>
      </c>
      <c r="B951" s="8" t="s">
        <v>96</v>
      </c>
      <c r="C951" s="17">
        <v>84</v>
      </c>
      <c r="D951" s="8">
        <v>142055</v>
      </c>
      <c r="E951" s="8" t="s">
        <v>14</v>
      </c>
      <c r="F951" s="8">
        <v>3</v>
      </c>
      <c r="G951" s="23">
        <f t="shared" si="57"/>
        <v>252</v>
      </c>
      <c r="H951" s="9">
        <v>382.5</v>
      </c>
      <c r="I951" s="9">
        <v>1147.5</v>
      </c>
      <c r="J951" s="8" t="s">
        <v>39</v>
      </c>
      <c r="K951" s="10">
        <f t="shared" si="58"/>
        <v>298.5</v>
      </c>
      <c r="L951" s="11">
        <f t="shared" si="59"/>
        <v>895.5</v>
      </c>
      <c r="M951" s="19">
        <f t="shared" si="60"/>
        <v>78.039215686274517</v>
      </c>
    </row>
    <row r="952" spans="1:13" x14ac:dyDescent="0.3">
      <c r="A952" s="7" t="s">
        <v>455</v>
      </c>
      <c r="B952" s="8">
        <v>0</v>
      </c>
      <c r="C952" s="17">
        <v>6</v>
      </c>
      <c r="D952" s="8">
        <v>142056</v>
      </c>
      <c r="E952" s="8" t="s">
        <v>18</v>
      </c>
      <c r="F952" s="8">
        <v>3</v>
      </c>
      <c r="G952" s="23">
        <f t="shared" si="57"/>
        <v>18</v>
      </c>
      <c r="H952" s="9">
        <v>15</v>
      </c>
      <c r="I952" s="9">
        <v>45</v>
      </c>
      <c r="J952" s="8" t="s">
        <v>19</v>
      </c>
      <c r="K952" s="10">
        <f t="shared" si="58"/>
        <v>9</v>
      </c>
      <c r="L952" s="11">
        <f t="shared" si="59"/>
        <v>27</v>
      </c>
      <c r="M952" s="19">
        <f t="shared" si="60"/>
        <v>60</v>
      </c>
    </row>
    <row r="953" spans="1:13" x14ac:dyDescent="0.3">
      <c r="A953" s="7" t="s">
        <v>456</v>
      </c>
      <c r="B953" s="8" t="s">
        <v>94</v>
      </c>
      <c r="C953" s="17">
        <v>29.5</v>
      </c>
      <c r="D953" s="8">
        <v>142056</v>
      </c>
      <c r="E953" s="8" t="s">
        <v>18</v>
      </c>
      <c r="F953" s="8">
        <v>1</v>
      </c>
      <c r="G953" s="23">
        <f t="shared" si="57"/>
        <v>29.5</v>
      </c>
      <c r="H953" s="9">
        <v>85</v>
      </c>
      <c r="I953" s="9">
        <v>85</v>
      </c>
      <c r="J953" s="8" t="s">
        <v>19</v>
      </c>
      <c r="K953" s="10">
        <f t="shared" si="58"/>
        <v>55.5</v>
      </c>
      <c r="L953" s="11">
        <f t="shared" si="59"/>
        <v>55.5</v>
      </c>
      <c r="M953" s="19">
        <f t="shared" si="60"/>
        <v>65.294117647058826</v>
      </c>
    </row>
    <row r="954" spans="1:13" x14ac:dyDescent="0.3">
      <c r="A954" s="7" t="s">
        <v>102</v>
      </c>
      <c r="B954" s="8" t="s">
        <v>60</v>
      </c>
      <c r="C954" s="17">
        <v>57</v>
      </c>
      <c r="D954" s="8">
        <v>142057</v>
      </c>
      <c r="E954" s="8" t="s">
        <v>14</v>
      </c>
      <c r="F954" s="8">
        <v>2</v>
      </c>
      <c r="G954" s="23">
        <f t="shared" si="57"/>
        <v>114</v>
      </c>
      <c r="H954" s="9">
        <v>229.5</v>
      </c>
      <c r="I954" s="9">
        <v>459</v>
      </c>
      <c r="J954" s="8" t="s">
        <v>15</v>
      </c>
      <c r="K954" s="10">
        <f t="shared" si="58"/>
        <v>172.5</v>
      </c>
      <c r="L954" s="11">
        <f t="shared" si="59"/>
        <v>345</v>
      </c>
      <c r="M954" s="19">
        <f t="shared" si="60"/>
        <v>75.16339869281046</v>
      </c>
    </row>
    <row r="955" spans="1:13" x14ac:dyDescent="0.3">
      <c r="A955" s="7" t="s">
        <v>180</v>
      </c>
      <c r="B955" s="8" t="s">
        <v>44</v>
      </c>
      <c r="C955" s="17">
        <v>32</v>
      </c>
      <c r="D955" s="8">
        <v>142058</v>
      </c>
      <c r="E955" s="8" t="s">
        <v>14</v>
      </c>
      <c r="F955" s="8">
        <v>2</v>
      </c>
      <c r="G955" s="23">
        <f t="shared" si="57"/>
        <v>64</v>
      </c>
      <c r="H955" s="9">
        <v>157.5</v>
      </c>
      <c r="I955" s="9">
        <v>315</v>
      </c>
      <c r="J955" s="8" t="s">
        <v>15</v>
      </c>
      <c r="K955" s="10">
        <f t="shared" si="58"/>
        <v>125.5</v>
      </c>
      <c r="L955" s="11">
        <f t="shared" si="59"/>
        <v>251</v>
      </c>
      <c r="M955" s="19">
        <f t="shared" si="60"/>
        <v>79.682539682539684</v>
      </c>
    </row>
    <row r="956" spans="1:13" x14ac:dyDescent="0.3">
      <c r="A956" s="7" t="s">
        <v>457</v>
      </c>
      <c r="B956" s="8" t="s">
        <v>156</v>
      </c>
      <c r="C956" s="17">
        <v>140</v>
      </c>
      <c r="D956" s="8">
        <v>142059</v>
      </c>
      <c r="E956" s="8" t="s">
        <v>14</v>
      </c>
      <c r="F956" s="8">
        <v>1</v>
      </c>
      <c r="G956" s="23">
        <f t="shared" si="57"/>
        <v>140</v>
      </c>
      <c r="H956" s="9">
        <v>616.5</v>
      </c>
      <c r="I956" s="9">
        <v>616.5</v>
      </c>
      <c r="J956" s="8" t="s">
        <v>15</v>
      </c>
      <c r="K956" s="10">
        <f t="shared" si="58"/>
        <v>476.5</v>
      </c>
      <c r="L956" s="11">
        <f t="shared" si="59"/>
        <v>476.5</v>
      </c>
      <c r="M956" s="19">
        <f t="shared" si="60"/>
        <v>77.291159772911598</v>
      </c>
    </row>
    <row r="957" spans="1:13" x14ac:dyDescent="0.3">
      <c r="A957" s="7" t="s">
        <v>116</v>
      </c>
      <c r="B957" s="8" t="s">
        <v>74</v>
      </c>
      <c r="C957" s="17">
        <v>386</v>
      </c>
      <c r="D957" s="8">
        <v>142060</v>
      </c>
      <c r="E957" s="8" t="s">
        <v>18</v>
      </c>
      <c r="F957" s="8">
        <v>1</v>
      </c>
      <c r="G957" s="23">
        <f t="shared" si="57"/>
        <v>386</v>
      </c>
      <c r="H957" s="9">
        <v>1494</v>
      </c>
      <c r="I957" s="9">
        <v>1494</v>
      </c>
      <c r="J957" s="8" t="s">
        <v>66</v>
      </c>
      <c r="K957" s="10">
        <f t="shared" si="58"/>
        <v>1108</v>
      </c>
      <c r="L957" s="11">
        <f t="shared" si="59"/>
        <v>1108</v>
      </c>
      <c r="M957" s="19">
        <f t="shared" si="60"/>
        <v>74.163319946452475</v>
      </c>
    </row>
    <row r="958" spans="1:13" x14ac:dyDescent="0.3">
      <c r="A958" s="7" t="s">
        <v>242</v>
      </c>
      <c r="B958" s="8" t="s">
        <v>90</v>
      </c>
      <c r="C958" s="17">
        <v>614</v>
      </c>
      <c r="D958" s="8">
        <v>142060</v>
      </c>
      <c r="E958" s="8" t="s">
        <v>18</v>
      </c>
      <c r="F958" s="8">
        <v>1</v>
      </c>
      <c r="G958" s="23">
        <f t="shared" si="57"/>
        <v>614</v>
      </c>
      <c r="H958" s="9">
        <v>2488.5</v>
      </c>
      <c r="I958" s="9">
        <v>2488.5</v>
      </c>
      <c r="J958" s="8" t="s">
        <v>66</v>
      </c>
      <c r="K958" s="10">
        <f t="shared" si="58"/>
        <v>1874.5</v>
      </c>
      <c r="L958" s="11">
        <f t="shared" si="59"/>
        <v>1874.5</v>
      </c>
      <c r="M958" s="19">
        <f t="shared" si="60"/>
        <v>75.326501908780386</v>
      </c>
    </row>
    <row r="959" spans="1:13" x14ac:dyDescent="0.3">
      <c r="A959" s="7" t="s">
        <v>157</v>
      </c>
      <c r="B959" s="8" t="s">
        <v>54</v>
      </c>
      <c r="C959" s="17">
        <v>197</v>
      </c>
      <c r="D959" s="8">
        <v>142060</v>
      </c>
      <c r="E959" s="8" t="s">
        <v>18</v>
      </c>
      <c r="F959" s="8">
        <v>1</v>
      </c>
      <c r="G959" s="23">
        <f t="shared" si="57"/>
        <v>197</v>
      </c>
      <c r="H959" s="9">
        <v>796.5</v>
      </c>
      <c r="I959" s="9">
        <v>796.5</v>
      </c>
      <c r="J959" s="8" t="s">
        <v>66</v>
      </c>
      <c r="K959" s="10">
        <f t="shared" si="58"/>
        <v>599.5</v>
      </c>
      <c r="L959" s="11">
        <f t="shared" si="59"/>
        <v>599.5</v>
      </c>
      <c r="M959" s="19">
        <f t="shared" si="60"/>
        <v>75.266792215944761</v>
      </c>
    </row>
    <row r="960" spans="1:13" x14ac:dyDescent="0.3">
      <c r="A960" s="7" t="s">
        <v>171</v>
      </c>
      <c r="B960" s="8" t="s">
        <v>13</v>
      </c>
      <c r="C960" s="17">
        <v>267</v>
      </c>
      <c r="D960" s="8">
        <v>142061</v>
      </c>
      <c r="E960" s="8" t="s">
        <v>18</v>
      </c>
      <c r="F960" s="8">
        <v>1</v>
      </c>
      <c r="G960" s="23">
        <f t="shared" si="57"/>
        <v>267</v>
      </c>
      <c r="H960" s="9">
        <v>1273.5</v>
      </c>
      <c r="I960" s="9">
        <v>1273.5</v>
      </c>
      <c r="J960" s="8" t="s">
        <v>66</v>
      </c>
      <c r="K960" s="10">
        <f t="shared" si="58"/>
        <v>1006.5</v>
      </c>
      <c r="L960" s="11">
        <f t="shared" si="59"/>
        <v>1006.5</v>
      </c>
      <c r="M960" s="19">
        <f t="shared" si="60"/>
        <v>79.034157832744398</v>
      </c>
    </row>
    <row r="961" spans="1:13" x14ac:dyDescent="0.3">
      <c r="A961" s="7" t="s">
        <v>216</v>
      </c>
      <c r="B961" s="8" t="s">
        <v>156</v>
      </c>
      <c r="C961" s="17">
        <v>124</v>
      </c>
      <c r="D961" s="8">
        <v>142061</v>
      </c>
      <c r="E961" s="8" t="s">
        <v>18</v>
      </c>
      <c r="F961" s="8">
        <v>1</v>
      </c>
      <c r="G961" s="23">
        <f t="shared" si="57"/>
        <v>124</v>
      </c>
      <c r="H961" s="9">
        <v>616.5</v>
      </c>
      <c r="I961" s="9">
        <v>616.5</v>
      </c>
      <c r="J961" s="8" t="s">
        <v>66</v>
      </c>
      <c r="K961" s="10">
        <f t="shared" si="58"/>
        <v>492.5</v>
      </c>
      <c r="L961" s="11">
        <f t="shared" si="59"/>
        <v>492.5</v>
      </c>
      <c r="M961" s="19">
        <f t="shared" si="60"/>
        <v>79.886455798864546</v>
      </c>
    </row>
    <row r="962" spans="1:13" x14ac:dyDescent="0.3">
      <c r="A962" s="7" t="s">
        <v>405</v>
      </c>
      <c r="B962" s="8" t="s">
        <v>350</v>
      </c>
      <c r="C962" s="17">
        <v>129</v>
      </c>
      <c r="D962" s="8">
        <v>142062</v>
      </c>
      <c r="E962" s="8" t="s">
        <v>18</v>
      </c>
      <c r="F962" s="8">
        <v>1</v>
      </c>
      <c r="G962" s="23">
        <f t="shared" ref="G962:G1025" si="61">I962-L962</f>
        <v>129</v>
      </c>
      <c r="H962" s="9">
        <v>629.1</v>
      </c>
      <c r="I962" s="9">
        <v>629.1</v>
      </c>
      <c r="J962" s="8" t="s">
        <v>19</v>
      </c>
      <c r="K962" s="10">
        <f t="shared" ref="K962:K1025" si="62">H962-C962</f>
        <v>500.1</v>
      </c>
      <c r="L962" s="11">
        <f t="shared" ref="L962:L1025" si="63">K962*F962</f>
        <v>500.1</v>
      </c>
      <c r="M962" s="19">
        <f t="shared" si="60"/>
        <v>79.494515975202674</v>
      </c>
    </row>
    <row r="963" spans="1:13" x14ac:dyDescent="0.3">
      <c r="A963" s="7" t="s">
        <v>419</v>
      </c>
      <c r="B963" s="8" t="s">
        <v>350</v>
      </c>
      <c r="C963" s="17">
        <v>129</v>
      </c>
      <c r="D963" s="8">
        <v>142062</v>
      </c>
      <c r="E963" s="8" t="s">
        <v>18</v>
      </c>
      <c r="F963" s="8">
        <v>1</v>
      </c>
      <c r="G963" s="23">
        <f t="shared" si="61"/>
        <v>129</v>
      </c>
      <c r="H963" s="9">
        <v>629.1</v>
      </c>
      <c r="I963" s="9">
        <v>629.1</v>
      </c>
      <c r="J963" s="8" t="s">
        <v>19</v>
      </c>
      <c r="K963" s="10">
        <f t="shared" si="62"/>
        <v>500.1</v>
      </c>
      <c r="L963" s="11">
        <f t="shared" si="63"/>
        <v>500.1</v>
      </c>
      <c r="M963" s="19">
        <f t="shared" si="60"/>
        <v>79.494515975202674</v>
      </c>
    </row>
    <row r="964" spans="1:13" x14ac:dyDescent="0.3">
      <c r="A964" s="7" t="s">
        <v>221</v>
      </c>
      <c r="B964" s="8" t="s">
        <v>90</v>
      </c>
      <c r="C964" s="17">
        <v>1211</v>
      </c>
      <c r="D964" s="8">
        <v>142063</v>
      </c>
      <c r="E964" s="8" t="s">
        <v>18</v>
      </c>
      <c r="F964" s="8">
        <v>1</v>
      </c>
      <c r="G964" s="23">
        <f t="shared" si="61"/>
        <v>1211</v>
      </c>
      <c r="H964" s="9">
        <v>4486.5</v>
      </c>
      <c r="I964" s="9">
        <v>4486.5</v>
      </c>
      <c r="J964" s="8" t="s">
        <v>19</v>
      </c>
      <c r="K964" s="10">
        <f t="shared" si="62"/>
        <v>3275.5</v>
      </c>
      <c r="L964" s="11">
        <f t="shared" si="63"/>
        <v>3275.5</v>
      </c>
      <c r="M964" s="19">
        <f t="shared" si="60"/>
        <v>73.007912626769198</v>
      </c>
    </row>
    <row r="965" spans="1:13" x14ac:dyDescent="0.3">
      <c r="A965" s="7" t="s">
        <v>49</v>
      </c>
      <c r="B965" s="8" t="s">
        <v>50</v>
      </c>
      <c r="C965" s="17">
        <v>88</v>
      </c>
      <c r="D965" s="8">
        <v>142063</v>
      </c>
      <c r="E965" s="8" t="s">
        <v>18</v>
      </c>
      <c r="F965" s="8">
        <v>1</v>
      </c>
      <c r="G965" s="23">
        <f t="shared" si="61"/>
        <v>88</v>
      </c>
      <c r="H965" s="9">
        <v>355.5</v>
      </c>
      <c r="I965" s="9">
        <v>355.5</v>
      </c>
      <c r="J965" s="8" t="s">
        <v>19</v>
      </c>
      <c r="K965" s="10">
        <f t="shared" si="62"/>
        <v>267.5</v>
      </c>
      <c r="L965" s="11">
        <f t="shared" si="63"/>
        <v>267.5</v>
      </c>
      <c r="M965" s="19">
        <f t="shared" si="60"/>
        <v>75.246132208157519</v>
      </c>
    </row>
    <row r="966" spans="1:13" x14ac:dyDescent="0.3">
      <c r="A966" s="7" t="s">
        <v>102</v>
      </c>
      <c r="B966" s="8" t="s">
        <v>60</v>
      </c>
      <c r="C966" s="17">
        <v>57</v>
      </c>
      <c r="D966" s="8">
        <v>142063</v>
      </c>
      <c r="E966" s="8" t="s">
        <v>18</v>
      </c>
      <c r="F966" s="8">
        <v>4</v>
      </c>
      <c r="G966" s="23">
        <f t="shared" si="61"/>
        <v>228</v>
      </c>
      <c r="H966" s="9">
        <v>229.5</v>
      </c>
      <c r="I966" s="9">
        <v>918</v>
      </c>
      <c r="J966" s="8" t="s">
        <v>19</v>
      </c>
      <c r="K966" s="10">
        <f t="shared" si="62"/>
        <v>172.5</v>
      </c>
      <c r="L966" s="11">
        <f t="shared" si="63"/>
        <v>690</v>
      </c>
      <c r="M966" s="19">
        <f t="shared" si="60"/>
        <v>75.16339869281046</v>
      </c>
    </row>
    <row r="967" spans="1:13" x14ac:dyDescent="0.3">
      <c r="A967" s="7" t="s">
        <v>458</v>
      </c>
      <c r="B967" s="8">
        <v>0</v>
      </c>
      <c r="C967" s="17">
        <v>649</v>
      </c>
      <c r="D967" s="8">
        <v>142063</v>
      </c>
      <c r="E967" s="8" t="s">
        <v>18</v>
      </c>
      <c r="F967" s="8">
        <v>1</v>
      </c>
      <c r="G967" s="23">
        <f t="shared" si="61"/>
        <v>649</v>
      </c>
      <c r="H967" s="9">
        <v>892.5</v>
      </c>
      <c r="I967" s="9">
        <v>892.5</v>
      </c>
      <c r="J967" s="8" t="s">
        <v>19</v>
      </c>
      <c r="K967" s="10">
        <f t="shared" si="62"/>
        <v>243.5</v>
      </c>
      <c r="L967" s="11">
        <f t="shared" si="63"/>
        <v>243.5</v>
      </c>
      <c r="M967" s="19">
        <f t="shared" si="60"/>
        <v>27.282913165266105</v>
      </c>
    </row>
    <row r="968" spans="1:13" x14ac:dyDescent="0.3">
      <c r="A968" s="7" t="s">
        <v>59</v>
      </c>
      <c r="B968" s="8" t="s">
        <v>60</v>
      </c>
      <c r="C968" s="17">
        <v>50</v>
      </c>
      <c r="D968" s="8">
        <v>142064</v>
      </c>
      <c r="E968" s="8" t="s">
        <v>18</v>
      </c>
      <c r="F968" s="8">
        <v>3</v>
      </c>
      <c r="G968" s="23">
        <f t="shared" si="61"/>
        <v>150</v>
      </c>
      <c r="H968" s="9">
        <v>202.5</v>
      </c>
      <c r="I968" s="9">
        <v>607.5</v>
      </c>
      <c r="J968" s="8" t="s">
        <v>19</v>
      </c>
      <c r="K968" s="10">
        <f t="shared" si="62"/>
        <v>152.5</v>
      </c>
      <c r="L968" s="11">
        <f t="shared" si="63"/>
        <v>457.5</v>
      </c>
      <c r="M968" s="19">
        <f t="shared" si="60"/>
        <v>75.308641975308646</v>
      </c>
    </row>
    <row r="969" spans="1:13" x14ac:dyDescent="0.3">
      <c r="A969" s="7" t="s">
        <v>98</v>
      </c>
      <c r="B969" s="8" t="s">
        <v>23</v>
      </c>
      <c r="C969" s="17">
        <v>69</v>
      </c>
      <c r="D969" s="8">
        <v>142065</v>
      </c>
      <c r="E969" s="8" t="s">
        <v>18</v>
      </c>
      <c r="F969" s="8">
        <v>2</v>
      </c>
      <c r="G969" s="23">
        <f t="shared" si="61"/>
        <v>138</v>
      </c>
      <c r="H969" s="9">
        <v>138</v>
      </c>
      <c r="I969" s="9">
        <v>276</v>
      </c>
      <c r="J969" s="8" t="s">
        <v>19</v>
      </c>
      <c r="K969" s="10">
        <f t="shared" si="62"/>
        <v>69</v>
      </c>
      <c r="L969" s="11">
        <f t="shared" si="63"/>
        <v>138</v>
      </c>
      <c r="M969" s="19">
        <f t="shared" si="60"/>
        <v>50</v>
      </c>
    </row>
    <row r="970" spans="1:13" x14ac:dyDescent="0.3">
      <c r="A970" s="7" t="s">
        <v>124</v>
      </c>
      <c r="B970" s="8" t="s">
        <v>60</v>
      </c>
      <c r="C970" s="17">
        <v>41</v>
      </c>
      <c r="D970" s="8">
        <v>142066</v>
      </c>
      <c r="E970" s="8" t="s">
        <v>125</v>
      </c>
      <c r="F970" s="8">
        <v>1</v>
      </c>
      <c r="G970" s="23">
        <f t="shared" si="61"/>
        <v>41</v>
      </c>
      <c r="H970" s="9">
        <v>166.5</v>
      </c>
      <c r="I970" s="9">
        <v>166.5</v>
      </c>
      <c r="J970" s="8" t="s">
        <v>126</v>
      </c>
      <c r="K970" s="10">
        <f t="shared" si="62"/>
        <v>125.5</v>
      </c>
      <c r="L970" s="11">
        <f t="shared" si="63"/>
        <v>125.5</v>
      </c>
      <c r="M970" s="19">
        <f t="shared" si="60"/>
        <v>75.37537537537537</v>
      </c>
    </row>
    <row r="971" spans="1:13" x14ac:dyDescent="0.3">
      <c r="A971" s="7" t="s">
        <v>89</v>
      </c>
      <c r="B971" s="8" t="s">
        <v>90</v>
      </c>
      <c r="C971" s="17">
        <v>105</v>
      </c>
      <c r="D971" s="8">
        <v>142067</v>
      </c>
      <c r="E971" s="8" t="s">
        <v>18</v>
      </c>
      <c r="F971" s="8">
        <v>1</v>
      </c>
      <c r="G971" s="23">
        <f t="shared" si="61"/>
        <v>105</v>
      </c>
      <c r="H971" s="9">
        <v>463.5</v>
      </c>
      <c r="I971" s="9">
        <v>463.5</v>
      </c>
      <c r="J971" s="8" t="s">
        <v>19</v>
      </c>
      <c r="K971" s="10">
        <f t="shared" si="62"/>
        <v>358.5</v>
      </c>
      <c r="L971" s="11">
        <f t="shared" si="63"/>
        <v>358.5</v>
      </c>
      <c r="M971" s="19">
        <f t="shared" si="60"/>
        <v>77.346278317152112</v>
      </c>
    </row>
    <row r="972" spans="1:13" x14ac:dyDescent="0.3">
      <c r="A972" s="7" t="s">
        <v>362</v>
      </c>
      <c r="B972" s="8" t="s">
        <v>74</v>
      </c>
      <c r="C972" s="17">
        <v>386</v>
      </c>
      <c r="D972" s="8">
        <v>142068</v>
      </c>
      <c r="E972" s="8" t="s">
        <v>18</v>
      </c>
      <c r="F972" s="8">
        <v>1</v>
      </c>
      <c r="G972" s="23">
        <f t="shared" si="61"/>
        <v>386</v>
      </c>
      <c r="H972" s="9">
        <v>1314</v>
      </c>
      <c r="I972" s="9">
        <v>1314</v>
      </c>
      <c r="J972" s="8" t="s">
        <v>66</v>
      </c>
      <c r="K972" s="10">
        <f t="shared" si="62"/>
        <v>928</v>
      </c>
      <c r="L972" s="11">
        <f t="shared" si="63"/>
        <v>928</v>
      </c>
      <c r="M972" s="19">
        <f t="shared" si="60"/>
        <v>70.624048706240487</v>
      </c>
    </row>
    <row r="973" spans="1:13" x14ac:dyDescent="0.3">
      <c r="A973" s="7" t="s">
        <v>181</v>
      </c>
      <c r="B973" s="8" t="s">
        <v>50</v>
      </c>
      <c r="C973" s="17">
        <v>125</v>
      </c>
      <c r="D973" s="8">
        <v>142069</v>
      </c>
      <c r="E973" s="8" t="s">
        <v>18</v>
      </c>
      <c r="F973" s="8">
        <v>1</v>
      </c>
      <c r="G973" s="23">
        <f t="shared" si="61"/>
        <v>125</v>
      </c>
      <c r="H973" s="9">
        <v>500</v>
      </c>
      <c r="I973" s="9">
        <v>500</v>
      </c>
      <c r="J973" s="8" t="s">
        <v>19</v>
      </c>
      <c r="K973" s="10">
        <f t="shared" si="62"/>
        <v>375</v>
      </c>
      <c r="L973" s="11">
        <f t="shared" si="63"/>
        <v>375</v>
      </c>
      <c r="M973" s="19">
        <f t="shared" si="60"/>
        <v>75</v>
      </c>
    </row>
    <row r="974" spans="1:13" x14ac:dyDescent="0.3">
      <c r="A974" s="7" t="s">
        <v>265</v>
      </c>
      <c r="B974" s="8" t="s">
        <v>21</v>
      </c>
      <c r="C974" s="17">
        <v>119</v>
      </c>
      <c r="D974" s="8">
        <v>142070</v>
      </c>
      <c r="E974" s="8" t="s">
        <v>18</v>
      </c>
      <c r="F974" s="8">
        <v>1</v>
      </c>
      <c r="G974" s="23">
        <f t="shared" si="61"/>
        <v>119</v>
      </c>
      <c r="H974" s="9">
        <v>481.5</v>
      </c>
      <c r="I974" s="9">
        <v>481.5</v>
      </c>
      <c r="J974" s="8" t="s">
        <v>66</v>
      </c>
      <c r="K974" s="10">
        <f t="shared" si="62"/>
        <v>362.5</v>
      </c>
      <c r="L974" s="11">
        <f t="shared" si="63"/>
        <v>362.5</v>
      </c>
      <c r="M974" s="19">
        <f t="shared" si="60"/>
        <v>75.285565939771544</v>
      </c>
    </row>
    <row r="975" spans="1:13" x14ac:dyDescent="0.3">
      <c r="A975" s="7" t="s">
        <v>188</v>
      </c>
      <c r="B975" s="8" t="s">
        <v>44</v>
      </c>
      <c r="C975" s="17">
        <v>49</v>
      </c>
      <c r="D975" s="8">
        <v>142070</v>
      </c>
      <c r="E975" s="8" t="s">
        <v>18</v>
      </c>
      <c r="F975" s="8">
        <v>4</v>
      </c>
      <c r="G975" s="23">
        <f t="shared" si="61"/>
        <v>196</v>
      </c>
      <c r="H975" s="9">
        <v>202.5</v>
      </c>
      <c r="I975" s="9">
        <v>810</v>
      </c>
      <c r="J975" s="8" t="s">
        <v>66</v>
      </c>
      <c r="K975" s="10">
        <f t="shared" si="62"/>
        <v>153.5</v>
      </c>
      <c r="L975" s="11">
        <f t="shared" si="63"/>
        <v>614</v>
      </c>
      <c r="M975" s="19">
        <f t="shared" ref="M975:M1038" si="64">L975/I975*100</f>
        <v>75.802469135802468</v>
      </c>
    </row>
    <row r="976" spans="1:13" x14ac:dyDescent="0.3">
      <c r="A976" s="7" t="s">
        <v>59</v>
      </c>
      <c r="B976" s="8" t="s">
        <v>60</v>
      </c>
      <c r="C976" s="17">
        <v>50</v>
      </c>
      <c r="D976" s="8">
        <v>142071</v>
      </c>
      <c r="E976" s="8" t="s">
        <v>18</v>
      </c>
      <c r="F976" s="8">
        <v>1</v>
      </c>
      <c r="G976" s="23">
        <f t="shared" si="61"/>
        <v>50</v>
      </c>
      <c r="H976" s="9">
        <v>202.5</v>
      </c>
      <c r="I976" s="9">
        <v>202.5</v>
      </c>
      <c r="J976" s="8" t="s">
        <v>66</v>
      </c>
      <c r="K976" s="10">
        <f t="shared" si="62"/>
        <v>152.5</v>
      </c>
      <c r="L976" s="11">
        <f t="shared" si="63"/>
        <v>152.5</v>
      </c>
      <c r="M976" s="19">
        <f t="shared" si="64"/>
        <v>75.308641975308646</v>
      </c>
    </row>
    <row r="977" spans="1:13" x14ac:dyDescent="0.3">
      <c r="A977" s="7" t="s">
        <v>59</v>
      </c>
      <c r="B977" s="8" t="s">
        <v>60</v>
      </c>
      <c r="C977" s="17">
        <v>50</v>
      </c>
      <c r="D977" s="8">
        <v>142071</v>
      </c>
      <c r="E977" s="8" t="s">
        <v>18</v>
      </c>
      <c r="F977" s="8">
        <v>1</v>
      </c>
      <c r="G977" s="23">
        <f t="shared" si="61"/>
        <v>50</v>
      </c>
      <c r="H977" s="9">
        <v>202.5</v>
      </c>
      <c r="I977" s="9">
        <v>202.5</v>
      </c>
      <c r="J977" s="8" t="s">
        <v>66</v>
      </c>
      <c r="K977" s="10">
        <f t="shared" si="62"/>
        <v>152.5</v>
      </c>
      <c r="L977" s="11">
        <f t="shared" si="63"/>
        <v>152.5</v>
      </c>
      <c r="M977" s="19">
        <f t="shared" si="64"/>
        <v>75.308641975308646</v>
      </c>
    </row>
    <row r="978" spans="1:13" x14ac:dyDescent="0.3">
      <c r="A978" s="7" t="s">
        <v>59</v>
      </c>
      <c r="B978" s="8" t="s">
        <v>60</v>
      </c>
      <c r="C978" s="17">
        <v>50</v>
      </c>
      <c r="D978" s="8">
        <v>142071</v>
      </c>
      <c r="E978" s="8" t="s">
        <v>18</v>
      </c>
      <c r="F978" s="8">
        <v>1</v>
      </c>
      <c r="G978" s="23">
        <f t="shared" si="61"/>
        <v>50</v>
      </c>
      <c r="H978" s="9">
        <v>202.5</v>
      </c>
      <c r="I978" s="9">
        <v>202.5</v>
      </c>
      <c r="J978" s="8" t="s">
        <v>66</v>
      </c>
      <c r="K978" s="10">
        <f t="shared" si="62"/>
        <v>152.5</v>
      </c>
      <c r="L978" s="11">
        <f t="shared" si="63"/>
        <v>152.5</v>
      </c>
      <c r="M978" s="19">
        <f t="shared" si="64"/>
        <v>75.308641975308646</v>
      </c>
    </row>
    <row r="979" spans="1:13" x14ac:dyDescent="0.3">
      <c r="A979" s="7" t="s">
        <v>59</v>
      </c>
      <c r="B979" s="8" t="s">
        <v>60</v>
      </c>
      <c r="C979" s="17">
        <v>50</v>
      </c>
      <c r="D979" s="8">
        <v>142071</v>
      </c>
      <c r="E979" s="8" t="s">
        <v>18</v>
      </c>
      <c r="F979" s="8">
        <v>1</v>
      </c>
      <c r="G979" s="23">
        <f t="shared" si="61"/>
        <v>50</v>
      </c>
      <c r="H979" s="9">
        <v>202.5</v>
      </c>
      <c r="I979" s="9">
        <v>202.5</v>
      </c>
      <c r="J979" s="8" t="s">
        <v>66</v>
      </c>
      <c r="K979" s="10">
        <f t="shared" si="62"/>
        <v>152.5</v>
      </c>
      <c r="L979" s="11">
        <f t="shared" si="63"/>
        <v>152.5</v>
      </c>
      <c r="M979" s="19">
        <f t="shared" si="64"/>
        <v>75.308641975308646</v>
      </c>
    </row>
    <row r="980" spans="1:13" x14ac:dyDescent="0.3">
      <c r="A980" s="7" t="s">
        <v>459</v>
      </c>
      <c r="B980" s="8" t="s">
        <v>50</v>
      </c>
      <c r="C980" s="17">
        <v>144</v>
      </c>
      <c r="D980" s="8">
        <v>142072</v>
      </c>
      <c r="E980" s="8" t="s">
        <v>18</v>
      </c>
      <c r="F980" s="8">
        <v>1</v>
      </c>
      <c r="G980" s="23">
        <f t="shared" si="61"/>
        <v>144</v>
      </c>
      <c r="H980" s="9">
        <v>345</v>
      </c>
      <c r="I980" s="9">
        <v>345</v>
      </c>
      <c r="J980" s="8" t="s">
        <v>33</v>
      </c>
      <c r="K980" s="10">
        <f t="shared" si="62"/>
        <v>201</v>
      </c>
      <c r="L980" s="11">
        <f t="shared" si="63"/>
        <v>201</v>
      </c>
      <c r="M980" s="19">
        <f t="shared" si="64"/>
        <v>58.260869565217391</v>
      </c>
    </row>
    <row r="981" spans="1:13" x14ac:dyDescent="0.3">
      <c r="A981" s="7" t="s">
        <v>62</v>
      </c>
      <c r="B981" s="8">
        <v>0</v>
      </c>
      <c r="C981" s="17">
        <v>1</v>
      </c>
      <c r="D981" s="8">
        <v>142072</v>
      </c>
      <c r="E981" s="8" t="s">
        <v>18</v>
      </c>
      <c r="F981" s="8">
        <v>1</v>
      </c>
      <c r="G981" s="23">
        <f t="shared" si="61"/>
        <v>1</v>
      </c>
      <c r="H981" s="9">
        <v>208</v>
      </c>
      <c r="I981" s="9">
        <v>208</v>
      </c>
      <c r="J981" s="8" t="s">
        <v>33</v>
      </c>
      <c r="K981" s="10">
        <f t="shared" si="62"/>
        <v>207</v>
      </c>
      <c r="L981" s="11">
        <f t="shared" si="63"/>
        <v>207</v>
      </c>
      <c r="M981" s="19">
        <f t="shared" si="64"/>
        <v>99.519230769230774</v>
      </c>
    </row>
    <row r="982" spans="1:13" x14ac:dyDescent="0.3">
      <c r="A982" s="7" t="s">
        <v>460</v>
      </c>
      <c r="B982" s="8" t="s">
        <v>96</v>
      </c>
      <c r="C982" s="17">
        <v>125</v>
      </c>
      <c r="D982" s="8">
        <v>142073</v>
      </c>
      <c r="E982" s="8" t="s">
        <v>125</v>
      </c>
      <c r="F982" s="8">
        <v>1</v>
      </c>
      <c r="G982" s="23">
        <f t="shared" si="61"/>
        <v>125</v>
      </c>
      <c r="H982" s="9">
        <v>562.5</v>
      </c>
      <c r="I982" s="9">
        <v>562.5</v>
      </c>
      <c r="J982" s="8" t="s">
        <v>126</v>
      </c>
      <c r="K982" s="10">
        <f t="shared" si="62"/>
        <v>437.5</v>
      </c>
      <c r="L982" s="11">
        <f t="shared" si="63"/>
        <v>437.5</v>
      </c>
      <c r="M982" s="19">
        <f t="shared" si="64"/>
        <v>77.777777777777786</v>
      </c>
    </row>
    <row r="983" spans="1:13" x14ac:dyDescent="0.3">
      <c r="A983" s="7" t="s">
        <v>222</v>
      </c>
      <c r="B983" s="8" t="s">
        <v>90</v>
      </c>
      <c r="C983" s="17">
        <v>329</v>
      </c>
      <c r="D983" s="8">
        <v>142074</v>
      </c>
      <c r="E983" s="8" t="s">
        <v>14</v>
      </c>
      <c r="F983" s="8">
        <v>1</v>
      </c>
      <c r="G983" s="23">
        <f t="shared" si="61"/>
        <v>329</v>
      </c>
      <c r="H983" s="9">
        <v>1332.9</v>
      </c>
      <c r="I983" s="9">
        <v>1332.9</v>
      </c>
      <c r="J983" s="8" t="s">
        <v>15</v>
      </c>
      <c r="K983" s="10">
        <f t="shared" si="62"/>
        <v>1003.9000000000001</v>
      </c>
      <c r="L983" s="11">
        <f t="shared" si="63"/>
        <v>1003.9000000000001</v>
      </c>
      <c r="M983" s="19">
        <f t="shared" si="64"/>
        <v>75.316978017855803</v>
      </c>
    </row>
    <row r="984" spans="1:13" x14ac:dyDescent="0.3">
      <c r="A984" s="7" t="s">
        <v>461</v>
      </c>
      <c r="B984" s="8" t="s">
        <v>32</v>
      </c>
      <c r="C984" s="17">
        <v>219</v>
      </c>
      <c r="D984" s="8">
        <v>142075</v>
      </c>
      <c r="E984" s="8" t="s">
        <v>14</v>
      </c>
      <c r="F984" s="8">
        <v>2</v>
      </c>
      <c r="G984" s="23">
        <f t="shared" si="61"/>
        <v>438</v>
      </c>
      <c r="H984" s="9">
        <v>438.03</v>
      </c>
      <c r="I984" s="9">
        <v>876.06</v>
      </c>
      <c r="J984" s="8" t="s">
        <v>15</v>
      </c>
      <c r="K984" s="10">
        <f t="shared" si="62"/>
        <v>219.02999999999997</v>
      </c>
      <c r="L984" s="11">
        <f t="shared" si="63"/>
        <v>438.05999999999995</v>
      </c>
      <c r="M984" s="19">
        <f t="shared" si="64"/>
        <v>50.003424422984722</v>
      </c>
    </row>
    <row r="985" spans="1:13" x14ac:dyDescent="0.3">
      <c r="A985" s="7" t="s">
        <v>462</v>
      </c>
      <c r="B985" s="8" t="s">
        <v>32</v>
      </c>
      <c r="C985" s="17">
        <v>269</v>
      </c>
      <c r="D985" s="8">
        <v>142075</v>
      </c>
      <c r="E985" s="8" t="s">
        <v>14</v>
      </c>
      <c r="F985" s="8">
        <v>2</v>
      </c>
      <c r="G985" s="23">
        <f t="shared" si="61"/>
        <v>538</v>
      </c>
      <c r="H985" s="9">
        <v>538.03</v>
      </c>
      <c r="I985" s="9">
        <v>1076.06</v>
      </c>
      <c r="J985" s="8" t="s">
        <v>15</v>
      </c>
      <c r="K985" s="10">
        <f t="shared" si="62"/>
        <v>269.02999999999997</v>
      </c>
      <c r="L985" s="11">
        <f t="shared" si="63"/>
        <v>538.05999999999995</v>
      </c>
      <c r="M985" s="19">
        <f t="shared" si="64"/>
        <v>50.0027879486274</v>
      </c>
    </row>
    <row r="986" spans="1:13" x14ac:dyDescent="0.3">
      <c r="A986" s="7" t="s">
        <v>463</v>
      </c>
      <c r="B986" s="8" t="s">
        <v>32</v>
      </c>
      <c r="C986" s="17">
        <v>129</v>
      </c>
      <c r="D986" s="8">
        <v>142075</v>
      </c>
      <c r="E986" s="8" t="s">
        <v>14</v>
      </c>
      <c r="F986" s="8">
        <v>1</v>
      </c>
      <c r="G986" s="23">
        <f t="shared" si="61"/>
        <v>129</v>
      </c>
      <c r="H986" s="9">
        <v>258.02</v>
      </c>
      <c r="I986" s="9">
        <v>258.02</v>
      </c>
      <c r="J986" s="8" t="s">
        <v>15</v>
      </c>
      <c r="K986" s="10">
        <f t="shared" si="62"/>
        <v>129.01999999999998</v>
      </c>
      <c r="L986" s="11">
        <f t="shared" si="63"/>
        <v>129.01999999999998</v>
      </c>
      <c r="M986" s="19">
        <f t="shared" si="64"/>
        <v>50.003875668552823</v>
      </c>
    </row>
    <row r="987" spans="1:13" x14ac:dyDescent="0.3">
      <c r="A987" s="7" t="s">
        <v>464</v>
      </c>
      <c r="B987" s="8" t="s">
        <v>32</v>
      </c>
      <c r="C987" s="17">
        <v>329</v>
      </c>
      <c r="D987" s="8">
        <v>142075</v>
      </c>
      <c r="E987" s="8" t="s">
        <v>14</v>
      </c>
      <c r="F987" s="8">
        <v>1</v>
      </c>
      <c r="G987" s="23">
        <f t="shared" si="61"/>
        <v>329</v>
      </c>
      <c r="H987" s="9">
        <v>658.04</v>
      </c>
      <c r="I987" s="9">
        <v>658.04</v>
      </c>
      <c r="J987" s="8" t="s">
        <v>15</v>
      </c>
      <c r="K987" s="10">
        <f t="shared" si="62"/>
        <v>329.03999999999996</v>
      </c>
      <c r="L987" s="11">
        <f t="shared" si="63"/>
        <v>329.03999999999996</v>
      </c>
      <c r="M987" s="19">
        <f t="shared" si="64"/>
        <v>50.003039328916174</v>
      </c>
    </row>
    <row r="988" spans="1:13" x14ac:dyDescent="0.3">
      <c r="A988" s="7" t="s">
        <v>423</v>
      </c>
      <c r="B988" s="8" t="s">
        <v>41</v>
      </c>
      <c r="C988" s="17">
        <v>332</v>
      </c>
      <c r="D988" s="8">
        <v>142076</v>
      </c>
      <c r="E988" s="8" t="s">
        <v>27</v>
      </c>
      <c r="F988" s="8">
        <v>1</v>
      </c>
      <c r="G988" s="23">
        <f t="shared" si="61"/>
        <v>332</v>
      </c>
      <c r="H988" s="9">
        <v>1196</v>
      </c>
      <c r="I988" s="9">
        <v>1196</v>
      </c>
      <c r="J988" s="8" t="s">
        <v>66</v>
      </c>
      <c r="K988" s="10">
        <f t="shared" si="62"/>
        <v>864</v>
      </c>
      <c r="L988" s="11">
        <f t="shared" si="63"/>
        <v>864</v>
      </c>
      <c r="M988" s="19">
        <f t="shared" si="64"/>
        <v>72.240802675585286</v>
      </c>
    </row>
    <row r="989" spans="1:13" x14ac:dyDescent="0.3">
      <c r="A989" s="7" t="s">
        <v>424</v>
      </c>
      <c r="B989" s="8" t="s">
        <v>41</v>
      </c>
      <c r="C989" s="17">
        <v>187</v>
      </c>
      <c r="D989" s="8">
        <v>142076</v>
      </c>
      <c r="E989" s="8" t="s">
        <v>27</v>
      </c>
      <c r="F989" s="8">
        <v>1</v>
      </c>
      <c r="G989" s="23">
        <f t="shared" si="61"/>
        <v>187</v>
      </c>
      <c r="H989" s="9">
        <v>964</v>
      </c>
      <c r="I989" s="9">
        <v>964</v>
      </c>
      <c r="J989" s="8" t="s">
        <v>66</v>
      </c>
      <c r="K989" s="10">
        <f t="shared" si="62"/>
        <v>777</v>
      </c>
      <c r="L989" s="11">
        <f t="shared" si="63"/>
        <v>777</v>
      </c>
      <c r="M989" s="19">
        <f t="shared" si="64"/>
        <v>80.601659751037346</v>
      </c>
    </row>
    <row r="990" spans="1:13" x14ac:dyDescent="0.3">
      <c r="A990" s="7" t="s">
        <v>465</v>
      </c>
      <c r="B990" s="8" t="s">
        <v>26</v>
      </c>
      <c r="C990" s="17">
        <v>211</v>
      </c>
      <c r="D990" s="8">
        <v>142076</v>
      </c>
      <c r="E990" s="8" t="s">
        <v>27</v>
      </c>
      <c r="F990" s="8">
        <v>1</v>
      </c>
      <c r="G990" s="23">
        <f t="shared" si="61"/>
        <v>211</v>
      </c>
      <c r="H990" s="9">
        <v>569.70000000000005</v>
      </c>
      <c r="I990" s="9">
        <v>569.70000000000005</v>
      </c>
      <c r="J990" s="8" t="s">
        <v>66</v>
      </c>
      <c r="K990" s="10">
        <f t="shared" si="62"/>
        <v>358.70000000000005</v>
      </c>
      <c r="L990" s="11">
        <f t="shared" si="63"/>
        <v>358.70000000000005</v>
      </c>
      <c r="M990" s="19">
        <f t="shared" si="64"/>
        <v>62.962962962962962</v>
      </c>
    </row>
    <row r="991" spans="1:13" x14ac:dyDescent="0.3">
      <c r="A991" s="7" t="s">
        <v>466</v>
      </c>
      <c r="B991" s="8" t="s">
        <v>90</v>
      </c>
      <c r="C991" s="17">
        <v>1449</v>
      </c>
      <c r="D991" s="8">
        <v>142077</v>
      </c>
      <c r="E991" s="8" t="s">
        <v>18</v>
      </c>
      <c r="F991" s="8">
        <v>1</v>
      </c>
      <c r="G991" s="23">
        <f t="shared" si="61"/>
        <v>1449</v>
      </c>
      <c r="H991" s="9">
        <v>3695</v>
      </c>
      <c r="I991" s="9">
        <v>3695</v>
      </c>
      <c r="J991" s="8" t="s">
        <v>19</v>
      </c>
      <c r="K991" s="10">
        <f t="shared" si="62"/>
        <v>2246</v>
      </c>
      <c r="L991" s="11">
        <f t="shared" si="63"/>
        <v>2246</v>
      </c>
      <c r="M991" s="19">
        <f t="shared" si="64"/>
        <v>60.784844384303113</v>
      </c>
    </row>
    <row r="992" spans="1:13" x14ac:dyDescent="0.3">
      <c r="A992" s="7" t="s">
        <v>102</v>
      </c>
      <c r="B992" s="8" t="s">
        <v>60</v>
      </c>
      <c r="C992" s="17">
        <v>57</v>
      </c>
      <c r="D992" s="8">
        <v>142078</v>
      </c>
      <c r="E992" s="8" t="s">
        <v>14</v>
      </c>
      <c r="F992" s="8">
        <v>1</v>
      </c>
      <c r="G992" s="23">
        <f t="shared" si="61"/>
        <v>57</v>
      </c>
      <c r="H992" s="9">
        <v>229.5</v>
      </c>
      <c r="I992" s="9">
        <v>229.5</v>
      </c>
      <c r="J992" s="8" t="s">
        <v>15</v>
      </c>
      <c r="K992" s="10">
        <f t="shared" si="62"/>
        <v>172.5</v>
      </c>
      <c r="L992" s="11">
        <f t="shared" si="63"/>
        <v>172.5</v>
      </c>
      <c r="M992" s="19">
        <f t="shared" si="64"/>
        <v>75.16339869281046</v>
      </c>
    </row>
    <row r="993" spans="1:13" x14ac:dyDescent="0.3">
      <c r="A993" s="7" t="s">
        <v>204</v>
      </c>
      <c r="B993" s="8" t="s">
        <v>41</v>
      </c>
      <c r="C993" s="17">
        <v>259</v>
      </c>
      <c r="D993" s="8">
        <v>142079</v>
      </c>
      <c r="E993" s="8" t="s">
        <v>14</v>
      </c>
      <c r="F993" s="8">
        <v>1</v>
      </c>
      <c r="G993" s="23">
        <f t="shared" si="61"/>
        <v>259</v>
      </c>
      <c r="H993" s="9">
        <v>1057.5</v>
      </c>
      <c r="I993" s="9">
        <v>1057.5</v>
      </c>
      <c r="J993" s="8" t="s">
        <v>15</v>
      </c>
      <c r="K993" s="10">
        <f t="shared" si="62"/>
        <v>798.5</v>
      </c>
      <c r="L993" s="11">
        <f t="shared" si="63"/>
        <v>798.5</v>
      </c>
      <c r="M993" s="19">
        <f t="shared" si="64"/>
        <v>75.508274231678485</v>
      </c>
    </row>
    <row r="994" spans="1:13" x14ac:dyDescent="0.3">
      <c r="A994" s="7" t="s">
        <v>283</v>
      </c>
      <c r="B994" s="8" t="s">
        <v>60</v>
      </c>
      <c r="C994" s="17">
        <v>47</v>
      </c>
      <c r="D994" s="8">
        <v>142080</v>
      </c>
      <c r="E994" s="8" t="s">
        <v>14</v>
      </c>
      <c r="F994" s="8">
        <v>2</v>
      </c>
      <c r="G994" s="23">
        <f t="shared" si="61"/>
        <v>94</v>
      </c>
      <c r="H994" s="9">
        <v>193.5</v>
      </c>
      <c r="I994" s="9">
        <v>387</v>
      </c>
      <c r="J994" s="8" t="s">
        <v>15</v>
      </c>
      <c r="K994" s="10">
        <f t="shared" si="62"/>
        <v>146.5</v>
      </c>
      <c r="L994" s="11">
        <f t="shared" si="63"/>
        <v>293</v>
      </c>
      <c r="M994" s="19">
        <f t="shared" si="64"/>
        <v>75.710594315245487</v>
      </c>
    </row>
    <row r="995" spans="1:13" x14ac:dyDescent="0.3">
      <c r="A995" s="7" t="s">
        <v>102</v>
      </c>
      <c r="B995" s="8" t="s">
        <v>60</v>
      </c>
      <c r="C995" s="17">
        <v>57</v>
      </c>
      <c r="D995" s="8">
        <v>142081</v>
      </c>
      <c r="E995" s="8" t="s">
        <v>125</v>
      </c>
      <c r="F995" s="8">
        <v>2</v>
      </c>
      <c r="G995" s="23">
        <f t="shared" si="61"/>
        <v>114</v>
      </c>
      <c r="H995" s="9">
        <v>229.5</v>
      </c>
      <c r="I995" s="9">
        <v>459</v>
      </c>
      <c r="J995" s="8" t="s">
        <v>126</v>
      </c>
      <c r="K995" s="10">
        <f t="shared" si="62"/>
        <v>172.5</v>
      </c>
      <c r="L995" s="11">
        <f t="shared" si="63"/>
        <v>345</v>
      </c>
      <c r="M995" s="19">
        <f t="shared" si="64"/>
        <v>75.16339869281046</v>
      </c>
    </row>
    <row r="996" spans="1:13" x14ac:dyDescent="0.3">
      <c r="A996" s="7" t="s">
        <v>120</v>
      </c>
      <c r="B996" s="8" t="s">
        <v>60</v>
      </c>
      <c r="C996" s="17">
        <v>70</v>
      </c>
      <c r="D996" s="8">
        <v>142082</v>
      </c>
      <c r="E996" s="8" t="s">
        <v>14</v>
      </c>
      <c r="F996" s="8">
        <v>1</v>
      </c>
      <c r="G996" s="23">
        <f t="shared" si="61"/>
        <v>70</v>
      </c>
      <c r="H996" s="9">
        <v>283.5</v>
      </c>
      <c r="I996" s="9">
        <v>283.5</v>
      </c>
      <c r="J996" s="8" t="s">
        <v>15</v>
      </c>
      <c r="K996" s="10">
        <f t="shared" si="62"/>
        <v>213.5</v>
      </c>
      <c r="L996" s="11">
        <f t="shared" si="63"/>
        <v>213.5</v>
      </c>
      <c r="M996" s="19">
        <f t="shared" si="64"/>
        <v>75.308641975308646</v>
      </c>
    </row>
    <row r="997" spans="1:13" x14ac:dyDescent="0.3">
      <c r="A997" s="7" t="s">
        <v>122</v>
      </c>
      <c r="B997" s="8" t="s">
        <v>50</v>
      </c>
      <c r="C997" s="17">
        <v>130</v>
      </c>
      <c r="D997" s="8">
        <v>142083</v>
      </c>
      <c r="E997" s="8" t="s">
        <v>14</v>
      </c>
      <c r="F997" s="8">
        <v>1</v>
      </c>
      <c r="G997" s="23">
        <f t="shared" si="61"/>
        <v>130</v>
      </c>
      <c r="H997" s="9">
        <v>526.5</v>
      </c>
      <c r="I997" s="9">
        <v>526.5</v>
      </c>
      <c r="J997" s="8" t="s">
        <v>15</v>
      </c>
      <c r="K997" s="10">
        <f t="shared" si="62"/>
        <v>396.5</v>
      </c>
      <c r="L997" s="11">
        <f t="shared" si="63"/>
        <v>396.5</v>
      </c>
      <c r="M997" s="19">
        <f t="shared" si="64"/>
        <v>75.308641975308646</v>
      </c>
    </row>
    <row r="998" spans="1:13" x14ac:dyDescent="0.3">
      <c r="A998" s="7" t="s">
        <v>123</v>
      </c>
      <c r="B998" s="8" t="s">
        <v>26</v>
      </c>
      <c r="C998" s="17">
        <v>72.150000000000006</v>
      </c>
      <c r="D998" s="8">
        <v>142084</v>
      </c>
      <c r="E998" s="8" t="s">
        <v>38</v>
      </c>
      <c r="F998" s="8">
        <v>1</v>
      </c>
      <c r="G998" s="23">
        <f t="shared" si="61"/>
        <v>72.150000000000006</v>
      </c>
      <c r="H998" s="9">
        <v>293</v>
      </c>
      <c r="I998" s="9">
        <v>293</v>
      </c>
      <c r="J998" s="8" t="s">
        <v>15</v>
      </c>
      <c r="K998" s="10">
        <f t="shared" si="62"/>
        <v>220.85</v>
      </c>
      <c r="L998" s="11">
        <f t="shared" si="63"/>
        <v>220.85</v>
      </c>
      <c r="M998" s="19">
        <f t="shared" si="64"/>
        <v>75.375426621160415</v>
      </c>
    </row>
    <row r="999" spans="1:13" x14ac:dyDescent="0.3">
      <c r="A999" s="7" t="s">
        <v>467</v>
      </c>
      <c r="B999" s="8">
        <v>0</v>
      </c>
      <c r="C999" s="17">
        <v>35</v>
      </c>
      <c r="D999" s="8">
        <v>142085</v>
      </c>
      <c r="E999" s="8" t="s">
        <v>27</v>
      </c>
      <c r="F999" s="8">
        <v>1</v>
      </c>
      <c r="G999" s="23">
        <f t="shared" si="61"/>
        <v>35</v>
      </c>
      <c r="H999" s="9">
        <v>112.5</v>
      </c>
      <c r="I999" s="9">
        <v>112.5</v>
      </c>
      <c r="J999" s="8" t="s">
        <v>33</v>
      </c>
      <c r="K999" s="10">
        <f t="shared" si="62"/>
        <v>77.5</v>
      </c>
      <c r="L999" s="11">
        <f t="shared" si="63"/>
        <v>77.5</v>
      </c>
      <c r="M999" s="19">
        <f t="shared" si="64"/>
        <v>68.888888888888886</v>
      </c>
    </row>
    <row r="1000" spans="1:13" x14ac:dyDescent="0.3">
      <c r="A1000" s="7" t="s">
        <v>468</v>
      </c>
      <c r="B1000" s="8" t="s">
        <v>26</v>
      </c>
      <c r="C1000" s="17">
        <v>75</v>
      </c>
      <c r="D1000" s="8">
        <v>142086</v>
      </c>
      <c r="E1000" s="8" t="s">
        <v>125</v>
      </c>
      <c r="F1000" s="8">
        <v>2</v>
      </c>
      <c r="G1000" s="23">
        <f t="shared" si="61"/>
        <v>150</v>
      </c>
      <c r="H1000" s="9">
        <v>301.5</v>
      </c>
      <c r="I1000" s="9">
        <v>603</v>
      </c>
      <c r="J1000" s="8" t="s">
        <v>126</v>
      </c>
      <c r="K1000" s="10">
        <f t="shared" si="62"/>
        <v>226.5</v>
      </c>
      <c r="L1000" s="11">
        <f t="shared" si="63"/>
        <v>453</v>
      </c>
      <c r="M1000" s="19">
        <f t="shared" si="64"/>
        <v>75.124378109452735</v>
      </c>
    </row>
    <row r="1001" spans="1:13" x14ac:dyDescent="0.3">
      <c r="A1001" s="7" t="s">
        <v>153</v>
      </c>
      <c r="B1001" s="8" t="s">
        <v>74</v>
      </c>
      <c r="C1001" s="17">
        <v>439</v>
      </c>
      <c r="D1001" s="8">
        <v>142087</v>
      </c>
      <c r="E1001" s="8" t="s">
        <v>18</v>
      </c>
      <c r="F1001" s="8">
        <v>1</v>
      </c>
      <c r="G1001" s="23">
        <f t="shared" si="61"/>
        <v>439</v>
      </c>
      <c r="H1001" s="9">
        <v>1381.5</v>
      </c>
      <c r="I1001" s="9">
        <v>1381.5</v>
      </c>
      <c r="J1001" s="8" t="s">
        <v>66</v>
      </c>
      <c r="K1001" s="10">
        <f t="shared" si="62"/>
        <v>942.5</v>
      </c>
      <c r="L1001" s="11">
        <f t="shared" si="63"/>
        <v>942.5</v>
      </c>
      <c r="M1001" s="19">
        <f t="shared" si="64"/>
        <v>68.222946073108943</v>
      </c>
    </row>
    <row r="1002" spans="1:13" x14ac:dyDescent="0.3">
      <c r="A1002" s="7" t="s">
        <v>469</v>
      </c>
      <c r="B1002" s="8" t="s">
        <v>96</v>
      </c>
      <c r="C1002" s="17">
        <v>70</v>
      </c>
      <c r="D1002" s="8">
        <v>142087</v>
      </c>
      <c r="E1002" s="8" t="s">
        <v>18</v>
      </c>
      <c r="F1002" s="8">
        <v>1</v>
      </c>
      <c r="G1002" s="23">
        <f t="shared" si="61"/>
        <v>70</v>
      </c>
      <c r="H1002" s="9">
        <v>236.25</v>
      </c>
      <c r="I1002" s="9">
        <v>236.25</v>
      </c>
      <c r="J1002" s="8" t="s">
        <v>66</v>
      </c>
      <c r="K1002" s="10">
        <f t="shared" si="62"/>
        <v>166.25</v>
      </c>
      <c r="L1002" s="11">
        <f t="shared" si="63"/>
        <v>166.25</v>
      </c>
      <c r="M1002" s="19">
        <f t="shared" si="64"/>
        <v>70.370370370370367</v>
      </c>
    </row>
    <row r="1003" spans="1:13" x14ac:dyDescent="0.3">
      <c r="A1003" s="7" t="s">
        <v>469</v>
      </c>
      <c r="B1003" s="8" t="s">
        <v>96</v>
      </c>
      <c r="C1003" s="17">
        <v>70</v>
      </c>
      <c r="D1003" s="8">
        <v>142087</v>
      </c>
      <c r="E1003" s="8" t="s">
        <v>18</v>
      </c>
      <c r="F1003" s="8">
        <v>1</v>
      </c>
      <c r="G1003" s="23">
        <f t="shared" si="61"/>
        <v>70</v>
      </c>
      <c r="H1003" s="9">
        <v>236.25</v>
      </c>
      <c r="I1003" s="9">
        <v>236.25</v>
      </c>
      <c r="J1003" s="8" t="s">
        <v>66</v>
      </c>
      <c r="K1003" s="10">
        <f t="shared" si="62"/>
        <v>166.25</v>
      </c>
      <c r="L1003" s="11">
        <f t="shared" si="63"/>
        <v>166.25</v>
      </c>
      <c r="M1003" s="19">
        <f t="shared" si="64"/>
        <v>70.370370370370367</v>
      </c>
    </row>
    <row r="1004" spans="1:13" x14ac:dyDescent="0.3">
      <c r="A1004" s="7" t="s">
        <v>59</v>
      </c>
      <c r="B1004" s="8" t="s">
        <v>60</v>
      </c>
      <c r="C1004" s="17">
        <v>50</v>
      </c>
      <c r="D1004" s="8">
        <v>142088</v>
      </c>
      <c r="E1004" s="8" t="s">
        <v>14</v>
      </c>
      <c r="F1004" s="8">
        <v>2</v>
      </c>
      <c r="G1004" s="23">
        <f t="shared" si="61"/>
        <v>100</v>
      </c>
      <c r="H1004" s="9">
        <v>202.5</v>
      </c>
      <c r="I1004" s="9">
        <v>405</v>
      </c>
      <c r="J1004" s="8" t="s">
        <v>15</v>
      </c>
      <c r="K1004" s="10">
        <f t="shared" si="62"/>
        <v>152.5</v>
      </c>
      <c r="L1004" s="11">
        <f t="shared" si="63"/>
        <v>305</v>
      </c>
      <c r="M1004" s="19">
        <f t="shared" si="64"/>
        <v>75.308641975308646</v>
      </c>
    </row>
    <row r="1005" spans="1:13" x14ac:dyDescent="0.3">
      <c r="A1005" s="7" t="s">
        <v>109</v>
      </c>
      <c r="B1005" s="8" t="s">
        <v>50</v>
      </c>
      <c r="C1005" s="17">
        <v>79</v>
      </c>
      <c r="D1005" s="8">
        <v>142088</v>
      </c>
      <c r="E1005" s="8" t="s">
        <v>14</v>
      </c>
      <c r="F1005" s="8">
        <v>1</v>
      </c>
      <c r="G1005" s="23">
        <f t="shared" si="61"/>
        <v>79</v>
      </c>
      <c r="H1005" s="9">
        <v>319.5</v>
      </c>
      <c r="I1005" s="9">
        <v>319.5</v>
      </c>
      <c r="J1005" s="8" t="s">
        <v>15</v>
      </c>
      <c r="K1005" s="10">
        <f t="shared" si="62"/>
        <v>240.5</v>
      </c>
      <c r="L1005" s="11">
        <f t="shared" si="63"/>
        <v>240.5</v>
      </c>
      <c r="M1005" s="19">
        <f t="shared" si="64"/>
        <v>75.273865414710485</v>
      </c>
    </row>
    <row r="1006" spans="1:13" x14ac:dyDescent="0.3">
      <c r="A1006" s="7" t="s">
        <v>59</v>
      </c>
      <c r="B1006" s="8" t="s">
        <v>60</v>
      </c>
      <c r="C1006" s="17">
        <v>50</v>
      </c>
      <c r="D1006" s="8">
        <v>142089</v>
      </c>
      <c r="E1006" s="8" t="s">
        <v>14</v>
      </c>
      <c r="F1006" s="8">
        <v>1</v>
      </c>
      <c r="G1006" s="23">
        <f t="shared" si="61"/>
        <v>50</v>
      </c>
      <c r="H1006" s="9">
        <v>202.5</v>
      </c>
      <c r="I1006" s="9">
        <v>202.5</v>
      </c>
      <c r="J1006" s="8" t="s">
        <v>15</v>
      </c>
      <c r="K1006" s="10">
        <f t="shared" si="62"/>
        <v>152.5</v>
      </c>
      <c r="L1006" s="11">
        <f t="shared" si="63"/>
        <v>152.5</v>
      </c>
      <c r="M1006" s="19">
        <f t="shared" si="64"/>
        <v>75.308641975308646</v>
      </c>
    </row>
    <row r="1007" spans="1:13" x14ac:dyDescent="0.3">
      <c r="A1007" s="7" t="s">
        <v>470</v>
      </c>
      <c r="B1007" s="8" t="s">
        <v>81</v>
      </c>
      <c r="C1007" s="17">
        <v>179</v>
      </c>
      <c r="D1007" s="8">
        <v>142090</v>
      </c>
      <c r="E1007" s="8" t="s">
        <v>14</v>
      </c>
      <c r="F1007" s="8">
        <v>5</v>
      </c>
      <c r="G1007" s="23">
        <f t="shared" si="61"/>
        <v>895</v>
      </c>
      <c r="H1007" s="9">
        <v>358.02</v>
      </c>
      <c r="I1007" s="9">
        <v>1790.1</v>
      </c>
      <c r="J1007" s="8" t="s">
        <v>15</v>
      </c>
      <c r="K1007" s="10">
        <f t="shared" si="62"/>
        <v>179.01999999999998</v>
      </c>
      <c r="L1007" s="11">
        <f t="shared" si="63"/>
        <v>895.09999999999991</v>
      </c>
      <c r="M1007" s="19">
        <f t="shared" si="64"/>
        <v>50.002793140048041</v>
      </c>
    </row>
    <row r="1008" spans="1:13" x14ac:dyDescent="0.3">
      <c r="A1008" s="7" t="s">
        <v>62</v>
      </c>
      <c r="B1008" s="8">
        <v>0</v>
      </c>
      <c r="C1008" s="17">
        <v>1</v>
      </c>
      <c r="D1008" s="8">
        <v>142091</v>
      </c>
      <c r="E1008" s="8" t="s">
        <v>18</v>
      </c>
      <c r="F1008" s="8">
        <v>1</v>
      </c>
      <c r="G1008" s="23">
        <f t="shared" si="61"/>
        <v>1</v>
      </c>
      <c r="H1008" s="9">
        <v>100</v>
      </c>
      <c r="I1008" s="9">
        <v>100</v>
      </c>
      <c r="J1008" s="8" t="s">
        <v>19</v>
      </c>
      <c r="K1008" s="10">
        <f t="shared" si="62"/>
        <v>99</v>
      </c>
      <c r="L1008" s="11">
        <f t="shared" si="63"/>
        <v>99</v>
      </c>
      <c r="M1008" s="19">
        <f t="shared" si="64"/>
        <v>99</v>
      </c>
    </row>
    <row r="1009" spans="1:13" x14ac:dyDescent="0.3">
      <c r="A1009" s="7" t="s">
        <v>471</v>
      </c>
      <c r="B1009" s="8" t="s">
        <v>472</v>
      </c>
      <c r="C1009" s="17">
        <v>142</v>
      </c>
      <c r="D1009" s="8">
        <v>142092</v>
      </c>
      <c r="E1009" s="8" t="s">
        <v>38</v>
      </c>
      <c r="F1009" s="8">
        <v>2</v>
      </c>
      <c r="G1009" s="23">
        <f t="shared" si="61"/>
        <v>284</v>
      </c>
      <c r="H1009" s="9">
        <v>598.5</v>
      </c>
      <c r="I1009" s="9">
        <v>1197</v>
      </c>
      <c r="J1009" s="8" t="s">
        <v>15</v>
      </c>
      <c r="K1009" s="10">
        <f t="shared" si="62"/>
        <v>456.5</v>
      </c>
      <c r="L1009" s="11">
        <f t="shared" si="63"/>
        <v>913</v>
      </c>
      <c r="M1009" s="19">
        <f t="shared" si="64"/>
        <v>76.274018379281543</v>
      </c>
    </row>
    <row r="1010" spans="1:13" x14ac:dyDescent="0.3">
      <c r="A1010" s="7" t="s">
        <v>349</v>
      </c>
      <c r="B1010" s="8" t="s">
        <v>350</v>
      </c>
      <c r="C1010" s="17">
        <v>129</v>
      </c>
      <c r="D1010" s="8">
        <v>142093</v>
      </c>
      <c r="E1010" s="8" t="s">
        <v>38</v>
      </c>
      <c r="F1010" s="8">
        <v>1</v>
      </c>
      <c r="G1010" s="23">
        <f t="shared" si="61"/>
        <v>129</v>
      </c>
      <c r="H1010" s="9">
        <v>546.62</v>
      </c>
      <c r="I1010" s="9">
        <v>546.62</v>
      </c>
      <c r="J1010" s="8" t="s">
        <v>473</v>
      </c>
      <c r="K1010" s="10">
        <f t="shared" si="62"/>
        <v>417.62</v>
      </c>
      <c r="L1010" s="11">
        <f t="shared" si="63"/>
        <v>417.62</v>
      </c>
      <c r="M1010" s="19">
        <f t="shared" si="64"/>
        <v>76.400424426475439</v>
      </c>
    </row>
    <row r="1011" spans="1:13" x14ac:dyDescent="0.3">
      <c r="A1011" s="7" t="s">
        <v>91</v>
      </c>
      <c r="B1011" s="8" t="s">
        <v>60</v>
      </c>
      <c r="C1011" s="17">
        <v>64.5</v>
      </c>
      <c r="D1011" s="8">
        <v>142094</v>
      </c>
      <c r="E1011" s="8" t="s">
        <v>14</v>
      </c>
      <c r="F1011" s="8">
        <v>2</v>
      </c>
      <c r="G1011" s="23">
        <f t="shared" si="61"/>
        <v>129</v>
      </c>
      <c r="H1011" s="9">
        <v>256.5</v>
      </c>
      <c r="I1011" s="9">
        <v>513</v>
      </c>
      <c r="J1011" s="8" t="s">
        <v>15</v>
      </c>
      <c r="K1011" s="10">
        <f t="shared" si="62"/>
        <v>192</v>
      </c>
      <c r="L1011" s="11">
        <f t="shared" si="63"/>
        <v>384</v>
      </c>
      <c r="M1011" s="19">
        <f t="shared" si="64"/>
        <v>74.853801169590639</v>
      </c>
    </row>
    <row r="1012" spans="1:13" x14ac:dyDescent="0.3">
      <c r="A1012" s="7" t="s">
        <v>226</v>
      </c>
      <c r="B1012" s="8" t="s">
        <v>41</v>
      </c>
      <c r="C1012" s="17">
        <v>620</v>
      </c>
      <c r="D1012" s="8">
        <v>142095</v>
      </c>
      <c r="E1012" s="8" t="s">
        <v>27</v>
      </c>
      <c r="F1012" s="8">
        <v>1</v>
      </c>
      <c r="G1012" s="23">
        <f t="shared" si="61"/>
        <v>620</v>
      </c>
      <c r="H1012" s="9">
        <v>2515.5</v>
      </c>
      <c r="I1012" s="9">
        <v>2515.5</v>
      </c>
      <c r="J1012" s="8" t="s">
        <v>66</v>
      </c>
      <c r="K1012" s="10">
        <f t="shared" si="62"/>
        <v>1895.5</v>
      </c>
      <c r="L1012" s="11">
        <f t="shared" si="63"/>
        <v>1895.5</v>
      </c>
      <c r="M1012" s="19">
        <f t="shared" si="64"/>
        <v>75.352812562114892</v>
      </c>
    </row>
    <row r="1013" spans="1:13" x14ac:dyDescent="0.3">
      <c r="A1013" s="7" t="s">
        <v>73</v>
      </c>
      <c r="B1013" s="8" t="s">
        <v>74</v>
      </c>
      <c r="C1013" s="17">
        <v>439</v>
      </c>
      <c r="D1013" s="8">
        <v>142096</v>
      </c>
      <c r="E1013" s="8" t="s">
        <v>27</v>
      </c>
      <c r="F1013" s="8">
        <v>1</v>
      </c>
      <c r="G1013" s="23">
        <f t="shared" si="61"/>
        <v>439</v>
      </c>
      <c r="H1013" s="9">
        <v>1388</v>
      </c>
      <c r="I1013" s="9">
        <v>1388</v>
      </c>
      <c r="J1013" s="8" t="s">
        <v>19</v>
      </c>
      <c r="K1013" s="10">
        <f t="shared" si="62"/>
        <v>949</v>
      </c>
      <c r="L1013" s="11">
        <f t="shared" si="63"/>
        <v>949</v>
      </c>
      <c r="M1013" s="19">
        <f t="shared" si="64"/>
        <v>68.371757925072046</v>
      </c>
    </row>
    <row r="1014" spans="1:13" x14ac:dyDescent="0.3">
      <c r="A1014" s="7" t="s">
        <v>59</v>
      </c>
      <c r="B1014" s="8" t="s">
        <v>60</v>
      </c>
      <c r="C1014" s="17">
        <v>50</v>
      </c>
      <c r="D1014" s="8">
        <v>142097</v>
      </c>
      <c r="E1014" s="8" t="s">
        <v>14</v>
      </c>
      <c r="F1014" s="8">
        <v>2</v>
      </c>
      <c r="G1014" s="23">
        <f t="shared" si="61"/>
        <v>100</v>
      </c>
      <c r="H1014" s="9">
        <v>202.5</v>
      </c>
      <c r="I1014" s="9">
        <v>405</v>
      </c>
      <c r="J1014" s="8" t="s">
        <v>15</v>
      </c>
      <c r="K1014" s="10">
        <f t="shared" si="62"/>
        <v>152.5</v>
      </c>
      <c r="L1014" s="11">
        <f t="shared" si="63"/>
        <v>305</v>
      </c>
      <c r="M1014" s="19">
        <f t="shared" si="64"/>
        <v>75.308641975308646</v>
      </c>
    </row>
    <row r="1015" spans="1:13" x14ac:dyDescent="0.3">
      <c r="A1015" s="7" t="s">
        <v>78</v>
      </c>
      <c r="B1015" s="8" t="s">
        <v>60</v>
      </c>
      <c r="C1015" s="17">
        <v>47</v>
      </c>
      <c r="D1015" s="8">
        <v>142098</v>
      </c>
      <c r="E1015" s="8" t="s">
        <v>14</v>
      </c>
      <c r="F1015" s="8">
        <v>2</v>
      </c>
      <c r="G1015" s="23">
        <f t="shared" si="61"/>
        <v>94</v>
      </c>
      <c r="H1015" s="9">
        <v>193.5</v>
      </c>
      <c r="I1015" s="9">
        <v>387</v>
      </c>
      <c r="J1015" s="8" t="s">
        <v>15</v>
      </c>
      <c r="K1015" s="10">
        <f t="shared" si="62"/>
        <v>146.5</v>
      </c>
      <c r="L1015" s="11">
        <f t="shared" si="63"/>
        <v>293</v>
      </c>
      <c r="M1015" s="19">
        <f t="shared" si="64"/>
        <v>75.710594315245487</v>
      </c>
    </row>
    <row r="1016" spans="1:13" x14ac:dyDescent="0.3">
      <c r="A1016" s="7" t="s">
        <v>271</v>
      </c>
      <c r="B1016" s="8" t="s">
        <v>32</v>
      </c>
      <c r="C1016" s="17">
        <v>419</v>
      </c>
      <c r="D1016" s="8">
        <v>142099</v>
      </c>
      <c r="E1016" s="8" t="s">
        <v>125</v>
      </c>
      <c r="F1016" s="8">
        <v>1</v>
      </c>
      <c r="G1016" s="23">
        <f t="shared" si="61"/>
        <v>419</v>
      </c>
      <c r="H1016" s="9">
        <v>838.05</v>
      </c>
      <c r="I1016" s="9">
        <v>838.05</v>
      </c>
      <c r="J1016" s="8" t="s">
        <v>126</v>
      </c>
      <c r="K1016" s="10">
        <f t="shared" si="62"/>
        <v>419.04999999999995</v>
      </c>
      <c r="L1016" s="11">
        <f t="shared" si="63"/>
        <v>419.04999999999995</v>
      </c>
      <c r="M1016" s="19">
        <f t="shared" si="64"/>
        <v>50.00298311556589</v>
      </c>
    </row>
    <row r="1017" spans="1:13" x14ac:dyDescent="0.3">
      <c r="A1017" s="7" t="s">
        <v>120</v>
      </c>
      <c r="B1017" s="8" t="s">
        <v>60</v>
      </c>
      <c r="C1017" s="17">
        <v>70</v>
      </c>
      <c r="D1017" s="8">
        <v>142100</v>
      </c>
      <c r="E1017" s="8" t="s">
        <v>14</v>
      </c>
      <c r="F1017" s="8">
        <v>5</v>
      </c>
      <c r="G1017" s="23">
        <f t="shared" si="61"/>
        <v>350</v>
      </c>
      <c r="H1017" s="9">
        <v>283.5</v>
      </c>
      <c r="I1017" s="9">
        <v>1417.5</v>
      </c>
      <c r="J1017" s="8" t="s">
        <v>15</v>
      </c>
      <c r="K1017" s="10">
        <f t="shared" si="62"/>
        <v>213.5</v>
      </c>
      <c r="L1017" s="11">
        <f t="shared" si="63"/>
        <v>1067.5</v>
      </c>
      <c r="M1017" s="19">
        <f t="shared" si="64"/>
        <v>75.308641975308646</v>
      </c>
    </row>
    <row r="1018" spans="1:13" x14ac:dyDescent="0.3">
      <c r="A1018" s="7" t="s">
        <v>166</v>
      </c>
      <c r="B1018" s="8" t="s">
        <v>13</v>
      </c>
      <c r="C1018" s="17">
        <v>292</v>
      </c>
      <c r="D1018" s="8">
        <v>142101</v>
      </c>
      <c r="E1018" s="8" t="s">
        <v>14</v>
      </c>
      <c r="F1018" s="8">
        <v>1</v>
      </c>
      <c r="G1018" s="23">
        <f t="shared" si="61"/>
        <v>292</v>
      </c>
      <c r="H1018" s="9">
        <v>1120.5</v>
      </c>
      <c r="I1018" s="9">
        <v>1120.5</v>
      </c>
      <c r="J1018" s="8" t="s">
        <v>39</v>
      </c>
      <c r="K1018" s="10">
        <f t="shared" si="62"/>
        <v>828.5</v>
      </c>
      <c r="L1018" s="11">
        <f t="shared" si="63"/>
        <v>828.5</v>
      </c>
      <c r="M1018" s="19">
        <f t="shared" si="64"/>
        <v>73.940205265506478</v>
      </c>
    </row>
    <row r="1019" spans="1:13" x14ac:dyDescent="0.3">
      <c r="A1019" s="7" t="s">
        <v>149</v>
      </c>
      <c r="B1019" s="8" t="s">
        <v>50</v>
      </c>
      <c r="C1019" s="17">
        <v>110</v>
      </c>
      <c r="D1019" s="8">
        <v>142102</v>
      </c>
      <c r="E1019" s="8" t="s">
        <v>27</v>
      </c>
      <c r="F1019" s="8">
        <v>1</v>
      </c>
      <c r="G1019" s="23">
        <f t="shared" si="61"/>
        <v>110</v>
      </c>
      <c r="H1019" s="9">
        <v>445.5</v>
      </c>
      <c r="I1019" s="9">
        <v>445.5</v>
      </c>
      <c r="J1019" s="8" t="s">
        <v>19</v>
      </c>
      <c r="K1019" s="10">
        <f t="shared" si="62"/>
        <v>335.5</v>
      </c>
      <c r="L1019" s="11">
        <f t="shared" si="63"/>
        <v>335.5</v>
      </c>
      <c r="M1019" s="19">
        <f t="shared" si="64"/>
        <v>75.308641975308646</v>
      </c>
    </row>
    <row r="1020" spans="1:13" x14ac:dyDescent="0.3">
      <c r="A1020" s="7" t="s">
        <v>180</v>
      </c>
      <c r="B1020" s="8" t="s">
        <v>44</v>
      </c>
      <c r="C1020" s="17">
        <v>32</v>
      </c>
      <c r="D1020" s="8">
        <v>142103</v>
      </c>
      <c r="E1020" s="8" t="s">
        <v>18</v>
      </c>
      <c r="F1020" s="8">
        <v>6</v>
      </c>
      <c r="G1020" s="23">
        <f t="shared" si="61"/>
        <v>192</v>
      </c>
      <c r="H1020" s="9">
        <v>157.5</v>
      </c>
      <c r="I1020" s="9">
        <v>945</v>
      </c>
      <c r="J1020" s="8" t="s">
        <v>19</v>
      </c>
      <c r="K1020" s="10">
        <f t="shared" si="62"/>
        <v>125.5</v>
      </c>
      <c r="L1020" s="11">
        <f t="shared" si="63"/>
        <v>753</v>
      </c>
      <c r="M1020" s="19">
        <f t="shared" si="64"/>
        <v>79.682539682539684</v>
      </c>
    </row>
    <row r="1021" spans="1:13" x14ac:dyDescent="0.3">
      <c r="A1021" s="7" t="s">
        <v>45</v>
      </c>
      <c r="B1021" s="8" t="s">
        <v>13</v>
      </c>
      <c r="C1021" s="17">
        <v>144</v>
      </c>
      <c r="D1021" s="8">
        <v>142104</v>
      </c>
      <c r="E1021" s="8" t="s">
        <v>18</v>
      </c>
      <c r="F1021" s="8">
        <v>1</v>
      </c>
      <c r="G1021" s="23">
        <f t="shared" si="61"/>
        <v>144</v>
      </c>
      <c r="H1021" s="9">
        <v>453</v>
      </c>
      <c r="I1021" s="9">
        <v>453</v>
      </c>
      <c r="J1021" s="8" t="s">
        <v>33</v>
      </c>
      <c r="K1021" s="10">
        <f t="shared" si="62"/>
        <v>309</v>
      </c>
      <c r="L1021" s="11">
        <f t="shared" si="63"/>
        <v>309</v>
      </c>
      <c r="M1021" s="19">
        <f t="shared" si="64"/>
        <v>68.211920529801333</v>
      </c>
    </row>
    <row r="1022" spans="1:13" x14ac:dyDescent="0.3">
      <c r="A1022" s="7" t="s">
        <v>147</v>
      </c>
      <c r="B1022" s="8" t="s">
        <v>60</v>
      </c>
      <c r="C1022" s="17">
        <v>61.5</v>
      </c>
      <c r="D1022" s="8">
        <v>142105</v>
      </c>
      <c r="E1022" s="8" t="s">
        <v>14</v>
      </c>
      <c r="F1022" s="8">
        <v>7</v>
      </c>
      <c r="G1022" s="23">
        <f t="shared" si="61"/>
        <v>430.5</v>
      </c>
      <c r="H1022" s="9">
        <v>220</v>
      </c>
      <c r="I1022" s="9">
        <v>1540</v>
      </c>
      <c r="J1022" s="8" t="s">
        <v>15</v>
      </c>
      <c r="K1022" s="10">
        <f t="shared" si="62"/>
        <v>158.5</v>
      </c>
      <c r="L1022" s="11">
        <f t="shared" si="63"/>
        <v>1109.5</v>
      </c>
      <c r="M1022" s="19">
        <f t="shared" si="64"/>
        <v>72.045454545454547</v>
      </c>
    </row>
    <row r="1023" spans="1:13" x14ac:dyDescent="0.3">
      <c r="A1023" s="7" t="s">
        <v>29</v>
      </c>
      <c r="B1023" s="8" t="s">
        <v>30</v>
      </c>
      <c r="C1023" s="17">
        <v>121</v>
      </c>
      <c r="D1023" s="8">
        <v>142106</v>
      </c>
      <c r="E1023" s="8" t="s">
        <v>14</v>
      </c>
      <c r="F1023" s="8">
        <v>2</v>
      </c>
      <c r="G1023" s="23">
        <f t="shared" si="61"/>
        <v>242</v>
      </c>
      <c r="H1023" s="9">
        <v>544.5</v>
      </c>
      <c r="I1023" s="9">
        <v>1089</v>
      </c>
      <c r="J1023" s="8" t="s">
        <v>15</v>
      </c>
      <c r="K1023" s="10">
        <f t="shared" si="62"/>
        <v>423.5</v>
      </c>
      <c r="L1023" s="11">
        <f t="shared" si="63"/>
        <v>847</v>
      </c>
      <c r="M1023" s="19">
        <f t="shared" si="64"/>
        <v>77.777777777777786</v>
      </c>
    </row>
    <row r="1024" spans="1:13" x14ac:dyDescent="0.3">
      <c r="A1024" s="7" t="s">
        <v>474</v>
      </c>
      <c r="B1024" s="8" t="s">
        <v>17</v>
      </c>
      <c r="C1024" s="17">
        <v>85.59</v>
      </c>
      <c r="D1024" s="8">
        <v>142107</v>
      </c>
      <c r="E1024" s="8" t="s">
        <v>125</v>
      </c>
      <c r="F1024" s="8">
        <v>1</v>
      </c>
      <c r="G1024" s="23">
        <f t="shared" si="61"/>
        <v>85.59</v>
      </c>
      <c r="H1024" s="9">
        <v>337.5</v>
      </c>
      <c r="I1024" s="9">
        <v>337.5</v>
      </c>
      <c r="J1024" s="8" t="s">
        <v>126</v>
      </c>
      <c r="K1024" s="10">
        <f t="shared" si="62"/>
        <v>251.91</v>
      </c>
      <c r="L1024" s="11">
        <f t="shared" si="63"/>
        <v>251.91</v>
      </c>
      <c r="M1024" s="19">
        <f t="shared" si="64"/>
        <v>74.64</v>
      </c>
    </row>
    <row r="1025" spans="1:13" x14ac:dyDescent="0.3">
      <c r="A1025" s="7" t="s">
        <v>222</v>
      </c>
      <c r="B1025" s="8" t="s">
        <v>90</v>
      </c>
      <c r="C1025" s="17">
        <v>329</v>
      </c>
      <c r="D1025" s="8">
        <v>142108</v>
      </c>
      <c r="E1025" s="8" t="s">
        <v>27</v>
      </c>
      <c r="F1025" s="8">
        <v>1</v>
      </c>
      <c r="G1025" s="23">
        <f t="shared" si="61"/>
        <v>329</v>
      </c>
      <c r="H1025" s="9">
        <v>1332.9</v>
      </c>
      <c r="I1025" s="9">
        <v>1332.9</v>
      </c>
      <c r="J1025" s="8" t="s">
        <v>66</v>
      </c>
      <c r="K1025" s="10">
        <f t="shared" si="62"/>
        <v>1003.9000000000001</v>
      </c>
      <c r="L1025" s="11">
        <f t="shared" si="63"/>
        <v>1003.9000000000001</v>
      </c>
      <c r="M1025" s="19">
        <f t="shared" si="64"/>
        <v>75.316978017855803</v>
      </c>
    </row>
    <row r="1026" spans="1:13" x14ac:dyDescent="0.3">
      <c r="A1026" s="7" t="s">
        <v>75</v>
      </c>
      <c r="B1026" s="8">
        <v>0</v>
      </c>
      <c r="C1026" s="17">
        <v>50</v>
      </c>
      <c r="D1026" s="8">
        <v>142108</v>
      </c>
      <c r="E1026" s="8" t="s">
        <v>27</v>
      </c>
      <c r="F1026" s="8">
        <v>1</v>
      </c>
      <c r="G1026" s="23">
        <f t="shared" ref="G1026:G1089" si="65">I1026-L1026</f>
        <v>50</v>
      </c>
      <c r="H1026" s="9">
        <v>133.29</v>
      </c>
      <c r="I1026" s="9">
        <v>133.29</v>
      </c>
      <c r="J1026" s="8" t="s">
        <v>66</v>
      </c>
      <c r="K1026" s="10">
        <f t="shared" ref="K1026:K1089" si="66">H1026-C1026</f>
        <v>83.289999999999992</v>
      </c>
      <c r="L1026" s="11">
        <f t="shared" ref="L1026:L1089" si="67">K1026*F1026</f>
        <v>83.289999999999992</v>
      </c>
      <c r="M1026" s="19">
        <f t="shared" si="64"/>
        <v>62.487808537774768</v>
      </c>
    </row>
    <row r="1027" spans="1:13" x14ac:dyDescent="0.3">
      <c r="A1027" s="7" t="s">
        <v>348</v>
      </c>
      <c r="B1027" s="8" t="s">
        <v>17</v>
      </c>
      <c r="C1027" s="17">
        <v>63</v>
      </c>
      <c r="D1027" s="8">
        <v>142109</v>
      </c>
      <c r="E1027" s="8" t="s">
        <v>38</v>
      </c>
      <c r="F1027" s="8">
        <v>2</v>
      </c>
      <c r="G1027" s="23">
        <f t="shared" si="65"/>
        <v>126</v>
      </c>
      <c r="H1027" s="9">
        <v>256.5</v>
      </c>
      <c r="I1027" s="9">
        <v>513</v>
      </c>
      <c r="J1027" s="8" t="s">
        <v>15</v>
      </c>
      <c r="K1027" s="10">
        <f t="shared" si="66"/>
        <v>193.5</v>
      </c>
      <c r="L1027" s="11">
        <f t="shared" si="67"/>
        <v>387</v>
      </c>
      <c r="M1027" s="19">
        <f t="shared" si="64"/>
        <v>75.438596491228068</v>
      </c>
    </row>
    <row r="1028" spans="1:13" x14ac:dyDescent="0.3">
      <c r="A1028" s="7" t="s">
        <v>122</v>
      </c>
      <c r="B1028" s="8" t="s">
        <v>50</v>
      </c>
      <c r="C1028" s="17">
        <v>130</v>
      </c>
      <c r="D1028" s="8">
        <v>142109</v>
      </c>
      <c r="E1028" s="8" t="s">
        <v>38</v>
      </c>
      <c r="F1028" s="8">
        <v>1</v>
      </c>
      <c r="G1028" s="23">
        <f t="shared" si="65"/>
        <v>130</v>
      </c>
      <c r="H1028" s="9">
        <v>526.5</v>
      </c>
      <c r="I1028" s="9">
        <v>526.5</v>
      </c>
      <c r="J1028" s="8" t="s">
        <v>15</v>
      </c>
      <c r="K1028" s="10">
        <f t="shared" si="66"/>
        <v>396.5</v>
      </c>
      <c r="L1028" s="11">
        <f t="shared" si="67"/>
        <v>396.5</v>
      </c>
      <c r="M1028" s="19">
        <f t="shared" si="64"/>
        <v>75.308641975308646</v>
      </c>
    </row>
    <row r="1029" spans="1:13" x14ac:dyDescent="0.3">
      <c r="A1029" s="7" t="s">
        <v>154</v>
      </c>
      <c r="B1029" s="8" t="s">
        <v>13</v>
      </c>
      <c r="C1029" s="17">
        <v>267</v>
      </c>
      <c r="D1029" s="8">
        <v>142110</v>
      </c>
      <c r="E1029" s="8" t="s">
        <v>38</v>
      </c>
      <c r="F1029" s="8">
        <v>1</v>
      </c>
      <c r="G1029" s="23">
        <f t="shared" si="65"/>
        <v>267</v>
      </c>
      <c r="H1029" s="9">
        <v>1132</v>
      </c>
      <c r="I1029" s="9">
        <v>1132</v>
      </c>
      <c r="J1029" s="8" t="s">
        <v>39</v>
      </c>
      <c r="K1029" s="10">
        <f t="shared" si="66"/>
        <v>865</v>
      </c>
      <c r="L1029" s="11">
        <f t="shared" si="67"/>
        <v>865</v>
      </c>
      <c r="M1029" s="19">
        <f t="shared" si="64"/>
        <v>76.413427561837452</v>
      </c>
    </row>
    <row r="1030" spans="1:13" x14ac:dyDescent="0.3">
      <c r="A1030" s="7" t="s">
        <v>475</v>
      </c>
      <c r="B1030" s="8" t="s">
        <v>41</v>
      </c>
      <c r="C1030" s="17">
        <v>344</v>
      </c>
      <c r="D1030" s="8">
        <v>142111</v>
      </c>
      <c r="E1030" s="8" t="s">
        <v>18</v>
      </c>
      <c r="F1030" s="8">
        <v>1</v>
      </c>
      <c r="G1030" s="23">
        <f t="shared" si="65"/>
        <v>344</v>
      </c>
      <c r="H1030" s="9">
        <v>1098.75</v>
      </c>
      <c r="I1030" s="9">
        <v>1098.75</v>
      </c>
      <c r="J1030" s="8" t="s">
        <v>19</v>
      </c>
      <c r="K1030" s="10">
        <f t="shared" si="66"/>
        <v>754.75</v>
      </c>
      <c r="L1030" s="11">
        <f t="shared" si="67"/>
        <v>754.75</v>
      </c>
      <c r="M1030" s="19">
        <f t="shared" si="64"/>
        <v>68.691695108077354</v>
      </c>
    </row>
    <row r="1031" spans="1:13" x14ac:dyDescent="0.3">
      <c r="A1031" s="7" t="s">
        <v>476</v>
      </c>
      <c r="B1031" s="8" t="s">
        <v>26</v>
      </c>
      <c r="C1031" s="17">
        <v>445</v>
      </c>
      <c r="D1031" s="8">
        <v>142112</v>
      </c>
      <c r="E1031" s="8" t="s">
        <v>14</v>
      </c>
      <c r="F1031" s="8">
        <v>1</v>
      </c>
      <c r="G1031" s="23">
        <f t="shared" si="65"/>
        <v>445</v>
      </c>
      <c r="H1031" s="9">
        <v>1732.5</v>
      </c>
      <c r="I1031" s="9">
        <v>1732.5</v>
      </c>
      <c r="J1031" s="8" t="s">
        <v>15</v>
      </c>
      <c r="K1031" s="10">
        <f t="shared" si="66"/>
        <v>1287.5</v>
      </c>
      <c r="L1031" s="11">
        <f t="shared" si="67"/>
        <v>1287.5</v>
      </c>
      <c r="M1031" s="19">
        <f t="shared" si="64"/>
        <v>74.314574314574315</v>
      </c>
    </row>
    <row r="1032" spans="1:13" x14ac:dyDescent="0.3">
      <c r="A1032" s="7" t="s">
        <v>477</v>
      </c>
      <c r="B1032" s="8" t="s">
        <v>60</v>
      </c>
      <c r="C1032" s="17">
        <v>49.5</v>
      </c>
      <c r="D1032" s="8">
        <v>142113</v>
      </c>
      <c r="E1032" s="8" t="s">
        <v>14</v>
      </c>
      <c r="F1032" s="8">
        <v>3</v>
      </c>
      <c r="G1032" s="23">
        <f t="shared" si="65"/>
        <v>148.5</v>
      </c>
      <c r="H1032" s="9">
        <v>180</v>
      </c>
      <c r="I1032" s="9">
        <v>540</v>
      </c>
      <c r="J1032" s="8" t="s">
        <v>15</v>
      </c>
      <c r="K1032" s="10">
        <f t="shared" si="66"/>
        <v>130.5</v>
      </c>
      <c r="L1032" s="11">
        <f t="shared" si="67"/>
        <v>391.5</v>
      </c>
      <c r="M1032" s="19">
        <f t="shared" si="64"/>
        <v>72.5</v>
      </c>
    </row>
    <row r="1033" spans="1:13" x14ac:dyDescent="0.3">
      <c r="A1033" s="7" t="s">
        <v>478</v>
      </c>
      <c r="B1033" s="8">
        <v>0</v>
      </c>
      <c r="C1033" s="17">
        <v>599</v>
      </c>
      <c r="D1033" s="8">
        <v>142114</v>
      </c>
      <c r="E1033" s="8" t="s">
        <v>38</v>
      </c>
      <c r="F1033" s="8">
        <v>1</v>
      </c>
      <c r="G1033" s="23">
        <f t="shared" si="65"/>
        <v>599</v>
      </c>
      <c r="H1033" s="9">
        <v>1347.75</v>
      </c>
      <c r="I1033" s="9">
        <v>1347.75</v>
      </c>
      <c r="J1033" s="8" t="s">
        <v>39</v>
      </c>
      <c r="K1033" s="10">
        <f t="shared" si="66"/>
        <v>748.75</v>
      </c>
      <c r="L1033" s="11">
        <f t="shared" si="67"/>
        <v>748.75</v>
      </c>
      <c r="M1033" s="19">
        <f t="shared" si="64"/>
        <v>55.555555555555557</v>
      </c>
    </row>
    <row r="1034" spans="1:13" x14ac:dyDescent="0.3">
      <c r="A1034" s="7" t="s">
        <v>479</v>
      </c>
      <c r="B1034" s="8">
        <v>0</v>
      </c>
      <c r="C1034" s="17">
        <v>79</v>
      </c>
      <c r="D1034" s="8">
        <v>142114</v>
      </c>
      <c r="E1034" s="8" t="s">
        <v>38</v>
      </c>
      <c r="F1034" s="8">
        <v>8</v>
      </c>
      <c r="G1034" s="23">
        <f t="shared" si="65"/>
        <v>632</v>
      </c>
      <c r="H1034" s="9">
        <v>177.75</v>
      </c>
      <c r="I1034" s="9">
        <v>1422</v>
      </c>
      <c r="J1034" s="8" t="s">
        <v>39</v>
      </c>
      <c r="K1034" s="10">
        <f t="shared" si="66"/>
        <v>98.75</v>
      </c>
      <c r="L1034" s="11">
        <f t="shared" si="67"/>
        <v>790</v>
      </c>
      <c r="M1034" s="19">
        <f t="shared" si="64"/>
        <v>55.555555555555557</v>
      </c>
    </row>
    <row r="1035" spans="1:13" x14ac:dyDescent="0.3">
      <c r="A1035" s="7" t="s">
        <v>480</v>
      </c>
      <c r="B1035" s="8" t="s">
        <v>94</v>
      </c>
      <c r="C1035" s="17">
        <v>0</v>
      </c>
      <c r="D1035" s="8">
        <v>142115</v>
      </c>
      <c r="E1035" s="8" t="s">
        <v>18</v>
      </c>
      <c r="F1035" s="8">
        <v>1</v>
      </c>
      <c r="G1035" s="23">
        <f t="shared" si="65"/>
        <v>0</v>
      </c>
      <c r="H1035" s="9">
        <v>112.5</v>
      </c>
      <c r="I1035" s="9">
        <v>112.5</v>
      </c>
      <c r="J1035" s="8" t="s">
        <v>19</v>
      </c>
      <c r="K1035" s="10">
        <f t="shared" si="66"/>
        <v>112.5</v>
      </c>
      <c r="L1035" s="11">
        <f t="shared" si="67"/>
        <v>112.5</v>
      </c>
      <c r="M1035" s="19">
        <f t="shared" si="64"/>
        <v>100</v>
      </c>
    </row>
    <row r="1036" spans="1:13" x14ac:dyDescent="0.3">
      <c r="A1036" s="7" t="s">
        <v>62</v>
      </c>
      <c r="B1036" s="8">
        <v>0</v>
      </c>
      <c r="C1036" s="17">
        <v>1</v>
      </c>
      <c r="D1036" s="8">
        <v>142115</v>
      </c>
      <c r="E1036" s="8" t="s">
        <v>18</v>
      </c>
      <c r="F1036" s="8">
        <v>1</v>
      </c>
      <c r="G1036" s="23">
        <f t="shared" si="65"/>
        <v>1</v>
      </c>
      <c r="H1036" s="9">
        <v>20</v>
      </c>
      <c r="I1036" s="9">
        <v>20</v>
      </c>
      <c r="J1036" s="8" t="s">
        <v>19</v>
      </c>
      <c r="K1036" s="10">
        <f t="shared" si="66"/>
        <v>19</v>
      </c>
      <c r="L1036" s="11">
        <f t="shared" si="67"/>
        <v>19</v>
      </c>
      <c r="M1036" s="19">
        <f t="shared" si="64"/>
        <v>95</v>
      </c>
    </row>
    <row r="1037" spans="1:13" x14ac:dyDescent="0.3">
      <c r="A1037" s="7" t="s">
        <v>481</v>
      </c>
      <c r="B1037" s="8" t="s">
        <v>26</v>
      </c>
      <c r="C1037" s="17">
        <v>168</v>
      </c>
      <c r="D1037" s="8">
        <v>142116</v>
      </c>
      <c r="E1037" s="8" t="s">
        <v>18</v>
      </c>
      <c r="F1037" s="8">
        <v>1</v>
      </c>
      <c r="G1037" s="23">
        <f t="shared" si="65"/>
        <v>168</v>
      </c>
      <c r="H1037" s="9">
        <v>513.75</v>
      </c>
      <c r="I1037" s="9">
        <v>513.75</v>
      </c>
      <c r="J1037" s="8" t="s">
        <v>33</v>
      </c>
      <c r="K1037" s="10">
        <f t="shared" si="66"/>
        <v>345.75</v>
      </c>
      <c r="L1037" s="11">
        <f t="shared" si="67"/>
        <v>345.75</v>
      </c>
      <c r="M1037" s="19">
        <f t="shared" si="64"/>
        <v>67.299270072992698</v>
      </c>
    </row>
    <row r="1038" spans="1:13" x14ac:dyDescent="0.3">
      <c r="A1038" s="7" t="s">
        <v>62</v>
      </c>
      <c r="B1038" s="8">
        <v>0</v>
      </c>
      <c r="C1038" s="17">
        <v>1</v>
      </c>
      <c r="D1038" s="8">
        <v>142116</v>
      </c>
      <c r="E1038" s="8" t="s">
        <v>18</v>
      </c>
      <c r="F1038" s="8">
        <v>1</v>
      </c>
      <c r="G1038" s="23">
        <f t="shared" si="65"/>
        <v>1</v>
      </c>
      <c r="H1038" s="9">
        <v>87.3</v>
      </c>
      <c r="I1038" s="9">
        <v>87.3</v>
      </c>
      <c r="J1038" s="8" t="s">
        <v>33</v>
      </c>
      <c r="K1038" s="10">
        <f t="shared" si="66"/>
        <v>86.3</v>
      </c>
      <c r="L1038" s="11">
        <f t="shared" si="67"/>
        <v>86.3</v>
      </c>
      <c r="M1038" s="19">
        <f t="shared" si="64"/>
        <v>98.854524627720508</v>
      </c>
    </row>
    <row r="1039" spans="1:13" x14ac:dyDescent="0.3">
      <c r="A1039" s="7" t="s">
        <v>482</v>
      </c>
      <c r="B1039" s="8" t="s">
        <v>94</v>
      </c>
      <c r="C1039" s="17">
        <v>25</v>
      </c>
      <c r="D1039" s="8">
        <v>142117</v>
      </c>
      <c r="E1039" s="8" t="s">
        <v>18</v>
      </c>
      <c r="F1039" s="8">
        <v>1</v>
      </c>
      <c r="G1039" s="23">
        <f t="shared" si="65"/>
        <v>25</v>
      </c>
      <c r="H1039" s="9">
        <v>84.6</v>
      </c>
      <c r="I1039" s="9">
        <v>84.6</v>
      </c>
      <c r="J1039" s="8" t="s">
        <v>33</v>
      </c>
      <c r="K1039" s="10">
        <f t="shared" si="66"/>
        <v>59.599999999999994</v>
      </c>
      <c r="L1039" s="11">
        <f t="shared" si="67"/>
        <v>59.599999999999994</v>
      </c>
      <c r="M1039" s="19">
        <f t="shared" ref="M1039:M1102" si="68">L1039/I1039*100</f>
        <v>70.449172576832154</v>
      </c>
    </row>
    <row r="1040" spans="1:13" x14ac:dyDescent="0.3">
      <c r="A1040" s="7" t="s">
        <v>482</v>
      </c>
      <c r="B1040" s="8" t="s">
        <v>94</v>
      </c>
      <c r="C1040" s="17">
        <v>25</v>
      </c>
      <c r="D1040" s="8">
        <v>142117</v>
      </c>
      <c r="E1040" s="8" t="s">
        <v>18</v>
      </c>
      <c r="F1040" s="8">
        <v>1</v>
      </c>
      <c r="G1040" s="23">
        <f t="shared" si="65"/>
        <v>25</v>
      </c>
      <c r="H1040" s="9">
        <v>47</v>
      </c>
      <c r="I1040" s="9">
        <v>47</v>
      </c>
      <c r="J1040" s="8" t="s">
        <v>33</v>
      </c>
      <c r="K1040" s="10">
        <f t="shared" si="66"/>
        <v>22</v>
      </c>
      <c r="L1040" s="11">
        <f t="shared" si="67"/>
        <v>22</v>
      </c>
      <c r="M1040" s="19">
        <f t="shared" si="68"/>
        <v>46.808510638297875</v>
      </c>
    </row>
    <row r="1041" spans="1:13" x14ac:dyDescent="0.3">
      <c r="A1041" s="7" t="s">
        <v>483</v>
      </c>
      <c r="B1041" s="8" t="s">
        <v>94</v>
      </c>
      <c r="C1041" s="17">
        <v>34.5</v>
      </c>
      <c r="D1041" s="8">
        <v>142117</v>
      </c>
      <c r="E1041" s="8" t="s">
        <v>18</v>
      </c>
      <c r="F1041" s="8">
        <v>1</v>
      </c>
      <c r="G1041" s="23">
        <f t="shared" si="65"/>
        <v>34.5</v>
      </c>
      <c r="H1041" s="9">
        <v>118.8</v>
      </c>
      <c r="I1041" s="9">
        <v>118.8</v>
      </c>
      <c r="J1041" s="8" t="s">
        <v>33</v>
      </c>
      <c r="K1041" s="10">
        <f t="shared" si="66"/>
        <v>84.3</v>
      </c>
      <c r="L1041" s="11">
        <f t="shared" si="67"/>
        <v>84.3</v>
      </c>
      <c r="M1041" s="19">
        <f t="shared" si="68"/>
        <v>70.959595959595958</v>
      </c>
    </row>
    <row r="1042" spans="1:13" x14ac:dyDescent="0.3">
      <c r="A1042" s="7" t="s">
        <v>484</v>
      </c>
      <c r="B1042" s="8" t="s">
        <v>94</v>
      </c>
      <c r="C1042" s="17">
        <v>52.5</v>
      </c>
      <c r="D1042" s="8">
        <v>142117</v>
      </c>
      <c r="E1042" s="8" t="s">
        <v>18</v>
      </c>
      <c r="F1042" s="8">
        <v>1</v>
      </c>
      <c r="G1042" s="23">
        <f t="shared" si="65"/>
        <v>52.5</v>
      </c>
      <c r="H1042" s="9">
        <v>174.6</v>
      </c>
      <c r="I1042" s="9">
        <v>174.6</v>
      </c>
      <c r="J1042" s="8" t="s">
        <v>33</v>
      </c>
      <c r="K1042" s="10">
        <f t="shared" si="66"/>
        <v>122.1</v>
      </c>
      <c r="L1042" s="11">
        <f t="shared" si="67"/>
        <v>122.1</v>
      </c>
      <c r="M1042" s="19">
        <f t="shared" si="68"/>
        <v>69.93127147766323</v>
      </c>
    </row>
    <row r="1043" spans="1:13" x14ac:dyDescent="0.3">
      <c r="A1043" s="7" t="s">
        <v>467</v>
      </c>
      <c r="B1043" s="8">
        <v>0</v>
      </c>
      <c r="C1043" s="17">
        <v>35</v>
      </c>
      <c r="D1043" s="8">
        <v>142117</v>
      </c>
      <c r="E1043" s="8" t="s">
        <v>18</v>
      </c>
      <c r="F1043" s="8">
        <v>1</v>
      </c>
      <c r="G1043" s="23">
        <f t="shared" si="65"/>
        <v>35</v>
      </c>
      <c r="H1043" s="9">
        <v>118.8</v>
      </c>
      <c r="I1043" s="9">
        <v>118.8</v>
      </c>
      <c r="J1043" s="8" t="s">
        <v>33</v>
      </c>
      <c r="K1043" s="10">
        <f t="shared" si="66"/>
        <v>83.8</v>
      </c>
      <c r="L1043" s="11">
        <f t="shared" si="67"/>
        <v>83.8</v>
      </c>
      <c r="M1043" s="19">
        <f t="shared" si="68"/>
        <v>70.53872053872054</v>
      </c>
    </row>
    <row r="1044" spans="1:13" x14ac:dyDescent="0.3">
      <c r="A1044" s="7" t="s">
        <v>485</v>
      </c>
      <c r="B1044" s="8" t="s">
        <v>94</v>
      </c>
      <c r="C1044" s="17">
        <v>119.5</v>
      </c>
      <c r="D1044" s="8">
        <v>142117</v>
      </c>
      <c r="E1044" s="8" t="s">
        <v>18</v>
      </c>
      <c r="F1044" s="8">
        <v>2</v>
      </c>
      <c r="G1044" s="23">
        <f t="shared" si="65"/>
        <v>239</v>
      </c>
      <c r="H1044" s="9">
        <v>319.5</v>
      </c>
      <c r="I1044" s="9">
        <v>639</v>
      </c>
      <c r="J1044" s="8" t="s">
        <v>33</v>
      </c>
      <c r="K1044" s="10">
        <f t="shared" si="66"/>
        <v>200</v>
      </c>
      <c r="L1044" s="11">
        <f t="shared" si="67"/>
        <v>400</v>
      </c>
      <c r="M1044" s="19">
        <f t="shared" si="68"/>
        <v>62.597809076682317</v>
      </c>
    </row>
    <row r="1045" spans="1:13" x14ac:dyDescent="0.3">
      <c r="A1045" s="7" t="s">
        <v>166</v>
      </c>
      <c r="B1045" s="8" t="s">
        <v>13</v>
      </c>
      <c r="C1045" s="17">
        <v>292</v>
      </c>
      <c r="D1045" s="8">
        <v>142118</v>
      </c>
      <c r="E1045" s="8" t="s">
        <v>38</v>
      </c>
      <c r="F1045" s="8">
        <v>1</v>
      </c>
      <c r="G1045" s="23">
        <f t="shared" si="65"/>
        <v>292</v>
      </c>
      <c r="H1045" s="9">
        <v>1058.25</v>
      </c>
      <c r="I1045" s="9">
        <v>1058.25</v>
      </c>
      <c r="J1045" s="8" t="s">
        <v>39</v>
      </c>
      <c r="K1045" s="10">
        <f t="shared" si="66"/>
        <v>766.25</v>
      </c>
      <c r="L1045" s="11">
        <f t="shared" si="67"/>
        <v>766.25</v>
      </c>
      <c r="M1045" s="19">
        <f t="shared" si="68"/>
        <v>72.407276163477434</v>
      </c>
    </row>
    <row r="1046" spans="1:13" x14ac:dyDescent="0.3">
      <c r="A1046" s="7" t="s">
        <v>457</v>
      </c>
      <c r="B1046" s="8" t="s">
        <v>156</v>
      </c>
      <c r="C1046" s="17">
        <v>140</v>
      </c>
      <c r="D1046" s="8">
        <v>142118</v>
      </c>
      <c r="E1046" s="8" t="s">
        <v>38</v>
      </c>
      <c r="F1046" s="8">
        <v>1</v>
      </c>
      <c r="G1046" s="23">
        <f t="shared" si="65"/>
        <v>140</v>
      </c>
      <c r="H1046" s="9">
        <v>582.25</v>
      </c>
      <c r="I1046" s="9">
        <v>582.25</v>
      </c>
      <c r="J1046" s="8" t="s">
        <v>39</v>
      </c>
      <c r="K1046" s="10">
        <f t="shared" si="66"/>
        <v>442.25</v>
      </c>
      <c r="L1046" s="11">
        <f t="shared" si="67"/>
        <v>442.25</v>
      </c>
      <c r="M1046" s="19">
        <f t="shared" si="68"/>
        <v>75.955345641906405</v>
      </c>
    </row>
    <row r="1047" spans="1:13" x14ac:dyDescent="0.3">
      <c r="A1047" s="7" t="s">
        <v>252</v>
      </c>
      <c r="B1047" s="8" t="s">
        <v>60</v>
      </c>
      <c r="C1047" s="17">
        <v>54</v>
      </c>
      <c r="D1047" s="8">
        <v>142119</v>
      </c>
      <c r="E1047" s="8" t="s">
        <v>27</v>
      </c>
      <c r="F1047" s="8">
        <v>2</v>
      </c>
      <c r="G1047" s="23">
        <f t="shared" si="65"/>
        <v>108</v>
      </c>
      <c r="H1047" s="9">
        <v>220.5</v>
      </c>
      <c r="I1047" s="9">
        <v>441</v>
      </c>
      <c r="J1047" s="8" t="s">
        <v>64</v>
      </c>
      <c r="K1047" s="10">
        <f t="shared" si="66"/>
        <v>166.5</v>
      </c>
      <c r="L1047" s="11">
        <f t="shared" si="67"/>
        <v>333</v>
      </c>
      <c r="M1047" s="19">
        <f t="shared" si="68"/>
        <v>75.510204081632651</v>
      </c>
    </row>
    <row r="1048" spans="1:13" x14ac:dyDescent="0.3">
      <c r="A1048" s="7" t="s">
        <v>252</v>
      </c>
      <c r="B1048" s="8" t="s">
        <v>60</v>
      </c>
      <c r="C1048" s="17">
        <v>54</v>
      </c>
      <c r="D1048" s="8">
        <v>142119</v>
      </c>
      <c r="E1048" s="8" t="s">
        <v>27</v>
      </c>
      <c r="F1048" s="8">
        <v>2</v>
      </c>
      <c r="G1048" s="23">
        <f t="shared" si="65"/>
        <v>108</v>
      </c>
      <c r="H1048" s="9">
        <v>220.5</v>
      </c>
      <c r="I1048" s="9">
        <v>441</v>
      </c>
      <c r="J1048" s="8" t="s">
        <v>64</v>
      </c>
      <c r="K1048" s="10">
        <f t="shared" si="66"/>
        <v>166.5</v>
      </c>
      <c r="L1048" s="11">
        <f t="shared" si="67"/>
        <v>333</v>
      </c>
      <c r="M1048" s="19">
        <f t="shared" si="68"/>
        <v>75.510204081632651</v>
      </c>
    </row>
    <row r="1049" spans="1:13" x14ac:dyDescent="0.3">
      <c r="A1049" s="7" t="s">
        <v>75</v>
      </c>
      <c r="B1049" s="8">
        <v>0</v>
      </c>
      <c r="C1049" s="17">
        <v>50</v>
      </c>
      <c r="D1049" s="8">
        <v>142119</v>
      </c>
      <c r="E1049" s="8" t="s">
        <v>27</v>
      </c>
      <c r="F1049" s="8">
        <v>1</v>
      </c>
      <c r="G1049" s="23">
        <f t="shared" si="65"/>
        <v>50</v>
      </c>
      <c r="H1049" s="9">
        <v>120</v>
      </c>
      <c r="I1049" s="9">
        <v>120</v>
      </c>
      <c r="J1049" s="8" t="s">
        <v>64</v>
      </c>
      <c r="K1049" s="10">
        <f t="shared" si="66"/>
        <v>70</v>
      </c>
      <c r="L1049" s="11">
        <f t="shared" si="67"/>
        <v>70</v>
      </c>
      <c r="M1049" s="19">
        <f t="shared" si="68"/>
        <v>58.333333333333336</v>
      </c>
    </row>
    <row r="1050" spans="1:13" x14ac:dyDescent="0.3">
      <c r="A1050" s="7" t="s">
        <v>59</v>
      </c>
      <c r="B1050" s="8" t="s">
        <v>60</v>
      </c>
      <c r="C1050" s="17">
        <v>50</v>
      </c>
      <c r="D1050" s="8">
        <v>142120</v>
      </c>
      <c r="E1050" s="8" t="s">
        <v>14</v>
      </c>
      <c r="F1050" s="8">
        <v>1</v>
      </c>
      <c r="G1050" s="23">
        <f t="shared" si="65"/>
        <v>50</v>
      </c>
      <c r="H1050" s="9">
        <v>202.5</v>
      </c>
      <c r="I1050" s="9">
        <v>202.5</v>
      </c>
      <c r="J1050" s="8" t="s">
        <v>15</v>
      </c>
      <c r="K1050" s="10">
        <f t="shared" si="66"/>
        <v>152.5</v>
      </c>
      <c r="L1050" s="11">
        <f t="shared" si="67"/>
        <v>152.5</v>
      </c>
      <c r="M1050" s="19">
        <f t="shared" si="68"/>
        <v>75.308641975308646</v>
      </c>
    </row>
    <row r="1051" spans="1:13" x14ac:dyDescent="0.3">
      <c r="A1051" s="7" t="s">
        <v>304</v>
      </c>
      <c r="B1051" s="8" t="s">
        <v>88</v>
      </c>
      <c r="C1051" s="17">
        <v>155</v>
      </c>
      <c r="D1051" s="8">
        <v>142121</v>
      </c>
      <c r="E1051" s="8" t="s">
        <v>14</v>
      </c>
      <c r="F1051" s="8">
        <v>1</v>
      </c>
      <c r="G1051" s="23">
        <f t="shared" si="65"/>
        <v>155</v>
      </c>
      <c r="H1051" s="9">
        <v>544.5</v>
      </c>
      <c r="I1051" s="9">
        <v>544.5</v>
      </c>
      <c r="J1051" s="8" t="s">
        <v>15</v>
      </c>
      <c r="K1051" s="10">
        <f t="shared" si="66"/>
        <v>389.5</v>
      </c>
      <c r="L1051" s="11">
        <f t="shared" si="67"/>
        <v>389.5</v>
      </c>
      <c r="M1051" s="19">
        <f t="shared" si="68"/>
        <v>71.533516988062445</v>
      </c>
    </row>
    <row r="1052" spans="1:13" x14ac:dyDescent="0.3">
      <c r="A1052" s="7" t="s">
        <v>486</v>
      </c>
      <c r="B1052" s="8" t="s">
        <v>94</v>
      </c>
      <c r="C1052" s="17">
        <v>26.5</v>
      </c>
      <c r="D1052" s="8">
        <v>142122</v>
      </c>
      <c r="E1052" s="8" t="s">
        <v>27</v>
      </c>
      <c r="F1052" s="8">
        <v>1</v>
      </c>
      <c r="G1052" s="23">
        <f t="shared" si="65"/>
        <v>26.5</v>
      </c>
      <c r="H1052" s="9">
        <v>67.5</v>
      </c>
      <c r="I1052" s="9">
        <v>67.5</v>
      </c>
      <c r="J1052" s="8" t="s">
        <v>64</v>
      </c>
      <c r="K1052" s="10">
        <f t="shared" si="66"/>
        <v>41</v>
      </c>
      <c r="L1052" s="11">
        <f t="shared" si="67"/>
        <v>41</v>
      </c>
      <c r="M1052" s="19">
        <f t="shared" si="68"/>
        <v>60.74074074074074</v>
      </c>
    </row>
    <row r="1053" spans="1:13" x14ac:dyDescent="0.3">
      <c r="A1053" s="7" t="s">
        <v>487</v>
      </c>
      <c r="B1053" s="8">
        <v>0</v>
      </c>
      <c r="C1053" s="17">
        <v>14</v>
      </c>
      <c r="D1053" s="8">
        <v>142122</v>
      </c>
      <c r="E1053" s="8" t="s">
        <v>27</v>
      </c>
      <c r="F1053" s="8">
        <v>1</v>
      </c>
      <c r="G1053" s="23">
        <f t="shared" si="65"/>
        <v>14</v>
      </c>
      <c r="H1053" s="9">
        <v>31.5</v>
      </c>
      <c r="I1053" s="9">
        <v>31.5</v>
      </c>
      <c r="J1053" s="8" t="s">
        <v>64</v>
      </c>
      <c r="K1053" s="10">
        <f t="shared" si="66"/>
        <v>17.5</v>
      </c>
      <c r="L1053" s="11">
        <f t="shared" si="67"/>
        <v>17.5</v>
      </c>
      <c r="M1053" s="19">
        <f t="shared" si="68"/>
        <v>55.555555555555557</v>
      </c>
    </row>
    <row r="1054" spans="1:13" x14ac:dyDescent="0.3">
      <c r="A1054" s="7" t="s">
        <v>488</v>
      </c>
      <c r="B1054" s="8" t="s">
        <v>94</v>
      </c>
      <c r="C1054" s="17">
        <v>40</v>
      </c>
      <c r="D1054" s="8">
        <v>142122</v>
      </c>
      <c r="E1054" s="8" t="s">
        <v>27</v>
      </c>
      <c r="F1054" s="8">
        <v>1</v>
      </c>
      <c r="G1054" s="23">
        <f t="shared" si="65"/>
        <v>40</v>
      </c>
      <c r="H1054" s="9">
        <v>90</v>
      </c>
      <c r="I1054" s="9">
        <v>90</v>
      </c>
      <c r="J1054" s="8" t="s">
        <v>33</v>
      </c>
      <c r="K1054" s="10">
        <f t="shared" si="66"/>
        <v>50</v>
      </c>
      <c r="L1054" s="11">
        <f t="shared" si="67"/>
        <v>50</v>
      </c>
      <c r="M1054" s="19">
        <f t="shared" si="68"/>
        <v>55.555555555555557</v>
      </c>
    </row>
    <row r="1055" spans="1:13" x14ac:dyDescent="0.3">
      <c r="A1055" s="7" t="s">
        <v>162</v>
      </c>
      <c r="B1055" s="8" t="s">
        <v>94</v>
      </c>
      <c r="C1055" s="17">
        <v>31.75</v>
      </c>
      <c r="D1055" s="8">
        <v>142122</v>
      </c>
      <c r="E1055" s="8" t="s">
        <v>27</v>
      </c>
      <c r="F1055" s="8">
        <v>1</v>
      </c>
      <c r="G1055" s="23">
        <f t="shared" si="65"/>
        <v>31.75</v>
      </c>
      <c r="H1055" s="9">
        <v>85.5</v>
      </c>
      <c r="I1055" s="9">
        <v>85.5</v>
      </c>
      <c r="J1055" s="8" t="s">
        <v>33</v>
      </c>
      <c r="K1055" s="10">
        <f t="shared" si="66"/>
        <v>53.75</v>
      </c>
      <c r="L1055" s="11">
        <f t="shared" si="67"/>
        <v>53.75</v>
      </c>
      <c r="M1055" s="19">
        <f t="shared" si="68"/>
        <v>62.865497076023388</v>
      </c>
    </row>
    <row r="1056" spans="1:13" x14ac:dyDescent="0.3">
      <c r="A1056" s="7" t="s">
        <v>59</v>
      </c>
      <c r="B1056" s="8" t="s">
        <v>60</v>
      </c>
      <c r="C1056" s="17">
        <v>50</v>
      </c>
      <c r="D1056" s="8">
        <v>142123</v>
      </c>
      <c r="E1056" s="8" t="s">
        <v>14</v>
      </c>
      <c r="F1056" s="8">
        <v>5</v>
      </c>
      <c r="G1056" s="23">
        <f t="shared" si="65"/>
        <v>250</v>
      </c>
      <c r="H1056" s="9">
        <v>202.5</v>
      </c>
      <c r="I1056" s="9">
        <v>1012.5</v>
      </c>
      <c r="J1056" s="8" t="s">
        <v>15</v>
      </c>
      <c r="K1056" s="10">
        <f t="shared" si="66"/>
        <v>152.5</v>
      </c>
      <c r="L1056" s="11">
        <f t="shared" si="67"/>
        <v>762.5</v>
      </c>
      <c r="M1056" s="19">
        <f t="shared" si="68"/>
        <v>75.308641975308646</v>
      </c>
    </row>
    <row r="1057" spans="1:13" x14ac:dyDescent="0.3">
      <c r="A1057" s="7" t="s">
        <v>91</v>
      </c>
      <c r="B1057" s="8" t="s">
        <v>60</v>
      </c>
      <c r="C1057" s="17">
        <v>64.5</v>
      </c>
      <c r="D1057" s="8">
        <v>142124</v>
      </c>
      <c r="E1057" s="8" t="s">
        <v>14</v>
      </c>
      <c r="F1057" s="8">
        <v>1</v>
      </c>
      <c r="G1057" s="23">
        <f t="shared" si="65"/>
        <v>64.5</v>
      </c>
      <c r="H1057" s="9">
        <v>256.5</v>
      </c>
      <c r="I1057" s="9">
        <v>256.5</v>
      </c>
      <c r="J1057" s="8" t="s">
        <v>15</v>
      </c>
      <c r="K1057" s="10">
        <f t="shared" si="66"/>
        <v>192</v>
      </c>
      <c r="L1057" s="11">
        <f t="shared" si="67"/>
        <v>192</v>
      </c>
      <c r="M1057" s="19">
        <f t="shared" si="68"/>
        <v>74.853801169590639</v>
      </c>
    </row>
    <row r="1058" spans="1:13" x14ac:dyDescent="0.3">
      <c r="A1058" s="7" t="s">
        <v>252</v>
      </c>
      <c r="B1058" s="8" t="s">
        <v>60</v>
      </c>
      <c r="C1058" s="17">
        <v>54</v>
      </c>
      <c r="D1058" s="8">
        <v>142125</v>
      </c>
      <c r="E1058" s="8" t="s">
        <v>18</v>
      </c>
      <c r="F1058" s="8">
        <v>2</v>
      </c>
      <c r="G1058" s="23">
        <f t="shared" si="65"/>
        <v>108</v>
      </c>
      <c r="H1058" s="9">
        <v>220.5</v>
      </c>
      <c r="I1058" s="9">
        <v>441</v>
      </c>
      <c r="J1058" s="8" t="s">
        <v>19</v>
      </c>
      <c r="K1058" s="10">
        <f t="shared" si="66"/>
        <v>166.5</v>
      </c>
      <c r="L1058" s="11">
        <f t="shared" si="67"/>
        <v>333</v>
      </c>
      <c r="M1058" s="19">
        <f t="shared" si="68"/>
        <v>75.510204081632651</v>
      </c>
    </row>
    <row r="1059" spans="1:13" x14ac:dyDescent="0.3">
      <c r="A1059" s="7" t="s">
        <v>59</v>
      </c>
      <c r="B1059" s="8" t="s">
        <v>60</v>
      </c>
      <c r="C1059" s="17">
        <v>50</v>
      </c>
      <c r="D1059" s="8">
        <v>142126</v>
      </c>
      <c r="E1059" s="8" t="s">
        <v>18</v>
      </c>
      <c r="F1059" s="8">
        <v>2</v>
      </c>
      <c r="G1059" s="23">
        <f t="shared" si="65"/>
        <v>100</v>
      </c>
      <c r="H1059" s="9">
        <v>169</v>
      </c>
      <c r="I1059" s="9">
        <v>338</v>
      </c>
      <c r="J1059" s="8" t="s">
        <v>19</v>
      </c>
      <c r="K1059" s="10">
        <f t="shared" si="66"/>
        <v>119</v>
      </c>
      <c r="L1059" s="11">
        <f t="shared" si="67"/>
        <v>238</v>
      </c>
      <c r="M1059" s="19">
        <f t="shared" si="68"/>
        <v>70.414201183431956</v>
      </c>
    </row>
    <row r="1060" spans="1:13" x14ac:dyDescent="0.3">
      <c r="A1060" s="7" t="s">
        <v>57</v>
      </c>
      <c r="B1060" s="8" t="s">
        <v>44</v>
      </c>
      <c r="C1060" s="17">
        <v>35</v>
      </c>
      <c r="D1060" s="8">
        <v>142127</v>
      </c>
      <c r="E1060" s="8" t="s">
        <v>18</v>
      </c>
      <c r="F1060" s="8">
        <v>6</v>
      </c>
      <c r="G1060" s="23">
        <f t="shared" si="65"/>
        <v>210</v>
      </c>
      <c r="H1060" s="9">
        <v>140</v>
      </c>
      <c r="I1060" s="9">
        <v>840</v>
      </c>
      <c r="J1060" s="8" t="s">
        <v>66</v>
      </c>
      <c r="K1060" s="10">
        <f t="shared" si="66"/>
        <v>105</v>
      </c>
      <c r="L1060" s="11">
        <f t="shared" si="67"/>
        <v>630</v>
      </c>
      <c r="M1060" s="19">
        <f t="shared" si="68"/>
        <v>75</v>
      </c>
    </row>
    <row r="1061" spans="1:13" x14ac:dyDescent="0.3">
      <c r="A1061" s="7" t="s">
        <v>353</v>
      </c>
      <c r="B1061" s="8" t="s">
        <v>21</v>
      </c>
      <c r="C1061" s="17">
        <v>395</v>
      </c>
      <c r="D1061" s="8">
        <v>142127</v>
      </c>
      <c r="E1061" s="8" t="s">
        <v>18</v>
      </c>
      <c r="F1061" s="8">
        <v>1</v>
      </c>
      <c r="G1061" s="23">
        <f t="shared" si="65"/>
        <v>395</v>
      </c>
      <c r="H1061" s="9">
        <v>1420</v>
      </c>
      <c r="I1061" s="9">
        <v>1420</v>
      </c>
      <c r="J1061" s="8" t="s">
        <v>66</v>
      </c>
      <c r="K1061" s="10">
        <f t="shared" si="66"/>
        <v>1025</v>
      </c>
      <c r="L1061" s="11">
        <f t="shared" si="67"/>
        <v>1025</v>
      </c>
      <c r="M1061" s="19">
        <f t="shared" si="68"/>
        <v>72.183098591549296</v>
      </c>
    </row>
    <row r="1062" spans="1:13" x14ac:dyDescent="0.3">
      <c r="A1062" s="7" t="s">
        <v>283</v>
      </c>
      <c r="B1062" s="8" t="s">
        <v>60</v>
      </c>
      <c r="C1062" s="17">
        <v>47</v>
      </c>
      <c r="D1062" s="8">
        <v>142128</v>
      </c>
      <c r="E1062" s="8" t="s">
        <v>14</v>
      </c>
      <c r="F1062" s="8">
        <v>3</v>
      </c>
      <c r="G1062" s="23">
        <f t="shared" si="65"/>
        <v>141</v>
      </c>
      <c r="H1062" s="9">
        <v>193.5</v>
      </c>
      <c r="I1062" s="9">
        <v>580.5</v>
      </c>
      <c r="J1062" s="8" t="s">
        <v>15</v>
      </c>
      <c r="K1062" s="10">
        <f t="shared" si="66"/>
        <v>146.5</v>
      </c>
      <c r="L1062" s="11">
        <f t="shared" si="67"/>
        <v>439.5</v>
      </c>
      <c r="M1062" s="19">
        <f t="shared" si="68"/>
        <v>75.710594315245487</v>
      </c>
    </row>
    <row r="1063" spans="1:13" x14ac:dyDescent="0.3">
      <c r="A1063" s="7" t="s">
        <v>283</v>
      </c>
      <c r="B1063" s="8" t="s">
        <v>60</v>
      </c>
      <c r="C1063" s="17">
        <v>47</v>
      </c>
      <c r="D1063" s="8">
        <v>142128</v>
      </c>
      <c r="E1063" s="8" t="s">
        <v>14</v>
      </c>
      <c r="F1063" s="8">
        <v>3</v>
      </c>
      <c r="G1063" s="23">
        <f t="shared" si="65"/>
        <v>141</v>
      </c>
      <c r="H1063" s="9">
        <v>193.5</v>
      </c>
      <c r="I1063" s="9">
        <v>580.5</v>
      </c>
      <c r="J1063" s="8" t="s">
        <v>15</v>
      </c>
      <c r="K1063" s="10">
        <f t="shared" si="66"/>
        <v>146.5</v>
      </c>
      <c r="L1063" s="11">
        <f t="shared" si="67"/>
        <v>439.5</v>
      </c>
      <c r="M1063" s="19">
        <f t="shared" si="68"/>
        <v>75.710594315245487</v>
      </c>
    </row>
    <row r="1064" spans="1:13" x14ac:dyDescent="0.3">
      <c r="A1064" s="7" t="s">
        <v>105</v>
      </c>
      <c r="B1064" s="8" t="s">
        <v>60</v>
      </c>
      <c r="C1064" s="17">
        <v>56</v>
      </c>
      <c r="D1064" s="8">
        <v>142129</v>
      </c>
      <c r="E1064" s="8" t="s">
        <v>18</v>
      </c>
      <c r="F1064" s="8">
        <v>1</v>
      </c>
      <c r="G1064" s="23">
        <f t="shared" si="65"/>
        <v>56</v>
      </c>
      <c r="H1064" s="9">
        <v>229.5</v>
      </c>
      <c r="I1064" s="9">
        <v>229.5</v>
      </c>
      <c r="J1064" s="8" t="s">
        <v>19</v>
      </c>
      <c r="K1064" s="10">
        <f t="shared" si="66"/>
        <v>173.5</v>
      </c>
      <c r="L1064" s="11">
        <f t="shared" si="67"/>
        <v>173.5</v>
      </c>
      <c r="M1064" s="19">
        <f t="shared" si="68"/>
        <v>75.599128540305017</v>
      </c>
    </row>
    <row r="1065" spans="1:13" x14ac:dyDescent="0.3">
      <c r="A1065" s="7" t="s">
        <v>25</v>
      </c>
      <c r="B1065" s="8" t="s">
        <v>26</v>
      </c>
      <c r="C1065" s="17">
        <v>99</v>
      </c>
      <c r="D1065" s="8">
        <v>142129</v>
      </c>
      <c r="E1065" s="8" t="s">
        <v>18</v>
      </c>
      <c r="F1065" s="8">
        <v>1</v>
      </c>
      <c r="G1065" s="23">
        <f t="shared" si="65"/>
        <v>99</v>
      </c>
      <c r="H1065" s="9">
        <v>400.5</v>
      </c>
      <c r="I1065" s="9">
        <v>400.5</v>
      </c>
      <c r="J1065" s="8" t="s">
        <v>19</v>
      </c>
      <c r="K1065" s="10">
        <f t="shared" si="66"/>
        <v>301.5</v>
      </c>
      <c r="L1065" s="11">
        <f t="shared" si="67"/>
        <v>301.5</v>
      </c>
      <c r="M1065" s="19">
        <f t="shared" si="68"/>
        <v>75.280898876404493</v>
      </c>
    </row>
    <row r="1066" spans="1:13" x14ac:dyDescent="0.3">
      <c r="A1066" s="7" t="s">
        <v>269</v>
      </c>
      <c r="B1066" s="8" t="s">
        <v>44</v>
      </c>
      <c r="C1066" s="17">
        <v>18.5</v>
      </c>
      <c r="D1066" s="8">
        <v>142130</v>
      </c>
      <c r="E1066" s="8" t="s">
        <v>18</v>
      </c>
      <c r="F1066" s="8">
        <v>10</v>
      </c>
      <c r="G1066" s="23">
        <f t="shared" si="65"/>
        <v>185</v>
      </c>
      <c r="H1066" s="9">
        <v>94.5</v>
      </c>
      <c r="I1066" s="9">
        <v>945</v>
      </c>
      <c r="J1066" s="8" t="s">
        <v>19</v>
      </c>
      <c r="K1066" s="10">
        <f t="shared" si="66"/>
        <v>76</v>
      </c>
      <c r="L1066" s="11">
        <f t="shared" si="67"/>
        <v>760</v>
      </c>
      <c r="M1066" s="19">
        <f t="shared" si="68"/>
        <v>80.423280423280417</v>
      </c>
    </row>
    <row r="1067" spans="1:13" x14ac:dyDescent="0.3">
      <c r="A1067" s="7" t="s">
        <v>393</v>
      </c>
      <c r="B1067" s="8" t="s">
        <v>88</v>
      </c>
      <c r="C1067" s="17">
        <v>196</v>
      </c>
      <c r="D1067" s="8">
        <v>142130</v>
      </c>
      <c r="E1067" s="8" t="s">
        <v>18</v>
      </c>
      <c r="F1067" s="8">
        <v>1</v>
      </c>
      <c r="G1067" s="23">
        <f t="shared" si="65"/>
        <v>196</v>
      </c>
      <c r="H1067" s="9">
        <v>472.5</v>
      </c>
      <c r="I1067" s="9">
        <v>472.5</v>
      </c>
      <c r="J1067" s="8" t="s">
        <v>19</v>
      </c>
      <c r="K1067" s="10">
        <f t="shared" si="66"/>
        <v>276.5</v>
      </c>
      <c r="L1067" s="11">
        <f t="shared" si="67"/>
        <v>276.5</v>
      </c>
      <c r="M1067" s="19">
        <f t="shared" si="68"/>
        <v>58.518518518518512</v>
      </c>
    </row>
    <row r="1068" spans="1:13" x14ac:dyDescent="0.3">
      <c r="A1068" s="7" t="s">
        <v>102</v>
      </c>
      <c r="B1068" s="8" t="s">
        <v>60</v>
      </c>
      <c r="C1068" s="17">
        <v>57</v>
      </c>
      <c r="D1068" s="8">
        <v>142131</v>
      </c>
      <c r="E1068" s="8" t="s">
        <v>14</v>
      </c>
      <c r="F1068" s="8">
        <v>4</v>
      </c>
      <c r="G1068" s="23">
        <f t="shared" si="65"/>
        <v>228</v>
      </c>
      <c r="H1068" s="9">
        <v>229.5</v>
      </c>
      <c r="I1068" s="9">
        <v>918</v>
      </c>
      <c r="J1068" s="8" t="s">
        <v>15</v>
      </c>
      <c r="K1068" s="10">
        <f t="shared" si="66"/>
        <v>172.5</v>
      </c>
      <c r="L1068" s="11">
        <f t="shared" si="67"/>
        <v>690</v>
      </c>
      <c r="M1068" s="19">
        <f t="shared" si="68"/>
        <v>75.16339869281046</v>
      </c>
    </row>
    <row r="1069" spans="1:13" x14ac:dyDescent="0.3">
      <c r="A1069" s="7" t="s">
        <v>489</v>
      </c>
      <c r="B1069" s="8" t="s">
        <v>81</v>
      </c>
      <c r="C1069" s="17">
        <v>298</v>
      </c>
      <c r="D1069" s="8">
        <v>142132</v>
      </c>
      <c r="E1069" s="8" t="s">
        <v>14</v>
      </c>
      <c r="F1069" s="8">
        <v>1</v>
      </c>
      <c r="G1069" s="23">
        <f t="shared" si="65"/>
        <v>298</v>
      </c>
      <c r="H1069" s="9">
        <v>686.7</v>
      </c>
      <c r="I1069" s="9">
        <v>686.7</v>
      </c>
      <c r="J1069" s="8" t="s">
        <v>15</v>
      </c>
      <c r="K1069" s="10">
        <f t="shared" si="66"/>
        <v>388.70000000000005</v>
      </c>
      <c r="L1069" s="11">
        <f t="shared" si="67"/>
        <v>388.70000000000005</v>
      </c>
      <c r="M1069" s="19">
        <f t="shared" si="68"/>
        <v>56.604048347167613</v>
      </c>
    </row>
    <row r="1070" spans="1:13" x14ac:dyDescent="0.3">
      <c r="A1070" s="7" t="s">
        <v>59</v>
      </c>
      <c r="B1070" s="8" t="s">
        <v>60</v>
      </c>
      <c r="C1070" s="17">
        <v>50</v>
      </c>
      <c r="D1070" s="8">
        <v>142132</v>
      </c>
      <c r="E1070" s="8" t="s">
        <v>14</v>
      </c>
      <c r="F1070" s="8">
        <v>2</v>
      </c>
      <c r="G1070" s="23">
        <f t="shared" si="65"/>
        <v>100</v>
      </c>
      <c r="H1070" s="9">
        <v>180</v>
      </c>
      <c r="I1070" s="9">
        <v>360</v>
      </c>
      <c r="J1070" s="8" t="s">
        <v>15</v>
      </c>
      <c r="K1070" s="10">
        <f t="shared" si="66"/>
        <v>130</v>
      </c>
      <c r="L1070" s="11">
        <f t="shared" si="67"/>
        <v>260</v>
      </c>
      <c r="M1070" s="19">
        <f t="shared" si="68"/>
        <v>72.222222222222214</v>
      </c>
    </row>
    <row r="1071" spans="1:13" x14ac:dyDescent="0.3">
      <c r="A1071" s="7" t="s">
        <v>140</v>
      </c>
      <c r="B1071" s="8" t="s">
        <v>26</v>
      </c>
      <c r="C1071" s="17">
        <v>121</v>
      </c>
      <c r="D1071" s="8">
        <v>142133</v>
      </c>
      <c r="E1071" s="8" t="s">
        <v>125</v>
      </c>
      <c r="F1071" s="8">
        <v>1</v>
      </c>
      <c r="G1071" s="23">
        <f t="shared" si="65"/>
        <v>121</v>
      </c>
      <c r="H1071" s="9">
        <v>585</v>
      </c>
      <c r="I1071" s="9">
        <v>585</v>
      </c>
      <c r="J1071" s="8" t="s">
        <v>207</v>
      </c>
      <c r="K1071" s="10">
        <f t="shared" si="66"/>
        <v>464</v>
      </c>
      <c r="L1071" s="11">
        <f t="shared" si="67"/>
        <v>464</v>
      </c>
      <c r="M1071" s="19">
        <f t="shared" si="68"/>
        <v>79.316239316239319</v>
      </c>
    </row>
    <row r="1072" spans="1:13" x14ac:dyDescent="0.3">
      <c r="A1072" s="7" t="s">
        <v>62</v>
      </c>
      <c r="B1072" s="8">
        <v>0</v>
      </c>
      <c r="C1072" s="17">
        <v>1</v>
      </c>
      <c r="D1072" s="8">
        <v>142134</v>
      </c>
      <c r="E1072" s="8" t="s">
        <v>18</v>
      </c>
      <c r="F1072" s="8">
        <v>1</v>
      </c>
      <c r="G1072" s="23">
        <f t="shared" si="65"/>
        <v>1</v>
      </c>
      <c r="H1072" s="9">
        <v>232.5</v>
      </c>
      <c r="I1072" s="9">
        <v>232.5</v>
      </c>
      <c r="J1072" s="8" t="s">
        <v>33</v>
      </c>
      <c r="K1072" s="10">
        <f t="shared" si="66"/>
        <v>231.5</v>
      </c>
      <c r="L1072" s="11">
        <f t="shared" si="67"/>
        <v>231.5</v>
      </c>
      <c r="M1072" s="19">
        <f t="shared" si="68"/>
        <v>99.569892473118287</v>
      </c>
    </row>
    <row r="1073" spans="1:13" x14ac:dyDescent="0.3">
      <c r="A1073" s="7" t="s">
        <v>490</v>
      </c>
      <c r="B1073" s="8" t="s">
        <v>94</v>
      </c>
      <c r="C1073" s="17">
        <v>18.55</v>
      </c>
      <c r="D1073" s="8">
        <v>142135</v>
      </c>
      <c r="E1073" s="8" t="s">
        <v>18</v>
      </c>
      <c r="F1073" s="8">
        <v>1</v>
      </c>
      <c r="G1073" s="23">
        <f t="shared" si="65"/>
        <v>18.55</v>
      </c>
      <c r="H1073" s="9">
        <v>49.5</v>
      </c>
      <c r="I1073" s="9">
        <v>49.5</v>
      </c>
      <c r="J1073" s="8" t="s">
        <v>33</v>
      </c>
      <c r="K1073" s="10">
        <f t="shared" si="66"/>
        <v>30.95</v>
      </c>
      <c r="L1073" s="11">
        <f t="shared" si="67"/>
        <v>30.95</v>
      </c>
      <c r="M1073" s="19">
        <f t="shared" si="68"/>
        <v>62.525252525252526</v>
      </c>
    </row>
    <row r="1074" spans="1:13" x14ac:dyDescent="0.3">
      <c r="A1074" s="7" t="s">
        <v>102</v>
      </c>
      <c r="B1074" s="8" t="s">
        <v>60</v>
      </c>
      <c r="C1074" s="17">
        <v>57</v>
      </c>
      <c r="D1074" s="8">
        <v>142136</v>
      </c>
      <c r="E1074" s="8" t="s">
        <v>27</v>
      </c>
      <c r="F1074" s="8">
        <v>3</v>
      </c>
      <c r="G1074" s="23">
        <f t="shared" si="65"/>
        <v>171</v>
      </c>
      <c r="H1074" s="9">
        <v>229.5</v>
      </c>
      <c r="I1074" s="9">
        <v>688.5</v>
      </c>
      <c r="J1074" s="8" t="s">
        <v>64</v>
      </c>
      <c r="K1074" s="10">
        <f t="shared" si="66"/>
        <v>172.5</v>
      </c>
      <c r="L1074" s="11">
        <f t="shared" si="67"/>
        <v>517.5</v>
      </c>
      <c r="M1074" s="19">
        <f t="shared" si="68"/>
        <v>75.16339869281046</v>
      </c>
    </row>
    <row r="1075" spans="1:13" x14ac:dyDescent="0.3">
      <c r="A1075" s="7" t="s">
        <v>34</v>
      </c>
      <c r="B1075" s="8" t="s">
        <v>35</v>
      </c>
      <c r="C1075" s="17">
        <v>70</v>
      </c>
      <c r="D1075" s="8">
        <v>142137</v>
      </c>
      <c r="E1075" s="8" t="s">
        <v>18</v>
      </c>
      <c r="F1075" s="8">
        <v>1</v>
      </c>
      <c r="G1075" s="23">
        <f t="shared" si="65"/>
        <v>70</v>
      </c>
      <c r="H1075" s="9">
        <v>319.5</v>
      </c>
      <c r="I1075" s="9">
        <v>319.5</v>
      </c>
      <c r="J1075" s="8" t="s">
        <v>33</v>
      </c>
      <c r="K1075" s="10">
        <f t="shared" si="66"/>
        <v>249.5</v>
      </c>
      <c r="L1075" s="11">
        <f t="shared" si="67"/>
        <v>249.5</v>
      </c>
      <c r="M1075" s="19">
        <f t="shared" si="68"/>
        <v>78.090766823161189</v>
      </c>
    </row>
    <row r="1076" spans="1:13" x14ac:dyDescent="0.3">
      <c r="A1076" s="7" t="s">
        <v>78</v>
      </c>
      <c r="B1076" s="8" t="s">
        <v>60</v>
      </c>
      <c r="C1076" s="17">
        <v>47</v>
      </c>
      <c r="D1076" s="8">
        <v>142138</v>
      </c>
      <c r="E1076" s="8" t="s">
        <v>18</v>
      </c>
      <c r="F1076" s="8">
        <v>4</v>
      </c>
      <c r="G1076" s="23">
        <f t="shared" si="65"/>
        <v>188</v>
      </c>
      <c r="H1076" s="9">
        <v>172</v>
      </c>
      <c r="I1076" s="9">
        <v>688</v>
      </c>
      <c r="J1076" s="8" t="s">
        <v>66</v>
      </c>
      <c r="K1076" s="10">
        <f t="shared" si="66"/>
        <v>125</v>
      </c>
      <c r="L1076" s="11">
        <f t="shared" si="67"/>
        <v>500</v>
      </c>
      <c r="M1076" s="19">
        <f t="shared" si="68"/>
        <v>72.674418604651152</v>
      </c>
    </row>
    <row r="1077" spans="1:13" x14ac:dyDescent="0.3">
      <c r="A1077" s="7" t="s">
        <v>345</v>
      </c>
      <c r="B1077" s="8" t="s">
        <v>50</v>
      </c>
      <c r="C1077" s="17">
        <v>86</v>
      </c>
      <c r="D1077" s="8">
        <v>142138</v>
      </c>
      <c r="E1077" s="8" t="s">
        <v>18</v>
      </c>
      <c r="F1077" s="8">
        <v>1</v>
      </c>
      <c r="G1077" s="23">
        <f t="shared" si="65"/>
        <v>86</v>
      </c>
      <c r="H1077" s="9">
        <v>308</v>
      </c>
      <c r="I1077" s="9">
        <v>308</v>
      </c>
      <c r="J1077" s="8" t="s">
        <v>66</v>
      </c>
      <c r="K1077" s="10">
        <f t="shared" si="66"/>
        <v>222</v>
      </c>
      <c r="L1077" s="11">
        <f t="shared" si="67"/>
        <v>222</v>
      </c>
      <c r="M1077" s="19">
        <f t="shared" si="68"/>
        <v>72.077922077922068</v>
      </c>
    </row>
    <row r="1078" spans="1:13" x14ac:dyDescent="0.3">
      <c r="A1078" s="7" t="s">
        <v>29</v>
      </c>
      <c r="B1078" s="8" t="s">
        <v>30</v>
      </c>
      <c r="C1078" s="17">
        <v>121</v>
      </c>
      <c r="D1078" s="8">
        <v>142138</v>
      </c>
      <c r="E1078" s="8" t="s">
        <v>18</v>
      </c>
      <c r="F1078" s="8">
        <v>1</v>
      </c>
      <c r="G1078" s="23">
        <f t="shared" si="65"/>
        <v>121</v>
      </c>
      <c r="H1078" s="9">
        <v>484</v>
      </c>
      <c r="I1078" s="9">
        <v>484</v>
      </c>
      <c r="J1078" s="8" t="s">
        <v>66</v>
      </c>
      <c r="K1078" s="10">
        <f t="shared" si="66"/>
        <v>363</v>
      </c>
      <c r="L1078" s="11">
        <f t="shared" si="67"/>
        <v>363</v>
      </c>
      <c r="M1078" s="19">
        <f t="shared" si="68"/>
        <v>75</v>
      </c>
    </row>
    <row r="1079" spans="1:13" x14ac:dyDescent="0.3">
      <c r="A1079" s="7" t="s">
        <v>152</v>
      </c>
      <c r="B1079" s="8" t="s">
        <v>21</v>
      </c>
      <c r="C1079" s="17">
        <v>332</v>
      </c>
      <c r="D1079" s="8">
        <v>142138</v>
      </c>
      <c r="E1079" s="8" t="s">
        <v>18</v>
      </c>
      <c r="F1079" s="8">
        <v>1</v>
      </c>
      <c r="G1079" s="23">
        <f t="shared" si="65"/>
        <v>332</v>
      </c>
      <c r="H1079" s="9">
        <v>1276</v>
      </c>
      <c r="I1079" s="9">
        <v>1276</v>
      </c>
      <c r="J1079" s="8" t="s">
        <v>66</v>
      </c>
      <c r="K1079" s="10">
        <f t="shared" si="66"/>
        <v>944</v>
      </c>
      <c r="L1079" s="11">
        <f t="shared" si="67"/>
        <v>944</v>
      </c>
      <c r="M1079" s="19">
        <f t="shared" si="68"/>
        <v>73.98119122257053</v>
      </c>
    </row>
    <row r="1080" spans="1:13" x14ac:dyDescent="0.3">
      <c r="A1080" s="7" t="s">
        <v>491</v>
      </c>
      <c r="B1080" s="8">
        <v>0</v>
      </c>
      <c r="C1080" s="17">
        <v>99</v>
      </c>
      <c r="D1080" s="8">
        <v>142138</v>
      </c>
      <c r="E1080" s="8" t="s">
        <v>18</v>
      </c>
      <c r="F1080" s="8">
        <v>6</v>
      </c>
      <c r="G1080" s="23">
        <f t="shared" si="65"/>
        <v>594</v>
      </c>
      <c r="H1080" s="9">
        <v>237.6</v>
      </c>
      <c r="I1080" s="9">
        <v>1425.6</v>
      </c>
      <c r="J1080" s="8" t="s">
        <v>66</v>
      </c>
      <c r="K1080" s="10">
        <f t="shared" si="66"/>
        <v>138.6</v>
      </c>
      <c r="L1080" s="11">
        <f t="shared" si="67"/>
        <v>831.59999999999991</v>
      </c>
      <c r="M1080" s="19">
        <f t="shared" si="68"/>
        <v>58.333333333333329</v>
      </c>
    </row>
    <row r="1081" spans="1:13" x14ac:dyDescent="0.3">
      <c r="A1081" s="7" t="s">
        <v>237</v>
      </c>
      <c r="B1081" s="8" t="s">
        <v>96</v>
      </c>
      <c r="C1081" s="17">
        <v>82</v>
      </c>
      <c r="D1081" s="8">
        <v>142139</v>
      </c>
      <c r="E1081" s="8" t="s">
        <v>125</v>
      </c>
      <c r="F1081" s="8">
        <v>2</v>
      </c>
      <c r="G1081" s="23">
        <f t="shared" si="65"/>
        <v>164</v>
      </c>
      <c r="H1081" s="9">
        <v>373.5</v>
      </c>
      <c r="I1081" s="9">
        <v>747</v>
      </c>
      <c r="J1081" s="8" t="s">
        <v>207</v>
      </c>
      <c r="K1081" s="10">
        <f t="shared" si="66"/>
        <v>291.5</v>
      </c>
      <c r="L1081" s="11">
        <f t="shared" si="67"/>
        <v>583</v>
      </c>
      <c r="M1081" s="19">
        <f t="shared" si="68"/>
        <v>78.045515394912996</v>
      </c>
    </row>
    <row r="1082" spans="1:13" x14ac:dyDescent="0.3">
      <c r="A1082" s="7" t="s">
        <v>268</v>
      </c>
      <c r="B1082" s="8" t="s">
        <v>60</v>
      </c>
      <c r="C1082" s="17">
        <v>70</v>
      </c>
      <c r="D1082" s="8">
        <v>142140</v>
      </c>
      <c r="E1082" s="8" t="s">
        <v>14</v>
      </c>
      <c r="F1082" s="8">
        <v>3</v>
      </c>
      <c r="G1082" s="23">
        <f t="shared" si="65"/>
        <v>210</v>
      </c>
      <c r="H1082" s="9">
        <v>283.5</v>
      </c>
      <c r="I1082" s="9">
        <v>850.5</v>
      </c>
      <c r="J1082" s="8" t="s">
        <v>15</v>
      </c>
      <c r="K1082" s="10">
        <f t="shared" si="66"/>
        <v>213.5</v>
      </c>
      <c r="L1082" s="11">
        <f t="shared" si="67"/>
        <v>640.5</v>
      </c>
      <c r="M1082" s="19">
        <f t="shared" si="68"/>
        <v>75.308641975308646</v>
      </c>
    </row>
    <row r="1083" spans="1:13" x14ac:dyDescent="0.3">
      <c r="A1083" s="7" t="s">
        <v>281</v>
      </c>
      <c r="B1083" s="8" t="s">
        <v>54</v>
      </c>
      <c r="C1083" s="17">
        <v>192</v>
      </c>
      <c r="D1083" s="8">
        <v>142141</v>
      </c>
      <c r="E1083" s="8" t="s">
        <v>27</v>
      </c>
      <c r="F1083" s="8">
        <v>1</v>
      </c>
      <c r="G1083" s="23">
        <f t="shared" si="65"/>
        <v>192</v>
      </c>
      <c r="H1083" s="9">
        <v>778.5</v>
      </c>
      <c r="I1083" s="9">
        <v>778.5</v>
      </c>
      <c r="J1083" s="8" t="s">
        <v>19</v>
      </c>
      <c r="K1083" s="10">
        <f t="shared" si="66"/>
        <v>586.5</v>
      </c>
      <c r="L1083" s="11">
        <f t="shared" si="67"/>
        <v>586.5</v>
      </c>
      <c r="M1083" s="19">
        <f t="shared" si="68"/>
        <v>75.337186897880542</v>
      </c>
    </row>
    <row r="1084" spans="1:13" x14ac:dyDescent="0.3">
      <c r="A1084" s="7" t="s">
        <v>345</v>
      </c>
      <c r="B1084" s="8" t="s">
        <v>50</v>
      </c>
      <c r="C1084" s="17">
        <v>86</v>
      </c>
      <c r="D1084" s="8">
        <v>142141</v>
      </c>
      <c r="E1084" s="8" t="s">
        <v>27</v>
      </c>
      <c r="F1084" s="8">
        <v>1</v>
      </c>
      <c r="G1084" s="23">
        <f t="shared" si="65"/>
        <v>86</v>
      </c>
      <c r="H1084" s="9">
        <v>346.5</v>
      </c>
      <c r="I1084" s="9">
        <v>346.5</v>
      </c>
      <c r="J1084" s="8" t="s">
        <v>19</v>
      </c>
      <c r="K1084" s="10">
        <f t="shared" si="66"/>
        <v>260.5</v>
      </c>
      <c r="L1084" s="11">
        <f t="shared" si="67"/>
        <v>260.5</v>
      </c>
      <c r="M1084" s="19">
        <f t="shared" si="68"/>
        <v>75.180375180375179</v>
      </c>
    </row>
    <row r="1085" spans="1:13" x14ac:dyDescent="0.3">
      <c r="A1085" s="7" t="s">
        <v>171</v>
      </c>
      <c r="B1085" s="8" t="s">
        <v>13</v>
      </c>
      <c r="C1085" s="17">
        <v>267</v>
      </c>
      <c r="D1085" s="8">
        <v>142142</v>
      </c>
      <c r="E1085" s="8" t="s">
        <v>14</v>
      </c>
      <c r="F1085" s="8">
        <v>1</v>
      </c>
      <c r="G1085" s="23">
        <f t="shared" si="65"/>
        <v>267</v>
      </c>
      <c r="H1085" s="9">
        <v>1273.5</v>
      </c>
      <c r="I1085" s="9">
        <v>1273.5</v>
      </c>
      <c r="J1085" s="8" t="s">
        <v>39</v>
      </c>
      <c r="K1085" s="10">
        <f t="shared" si="66"/>
        <v>1006.5</v>
      </c>
      <c r="L1085" s="11">
        <f t="shared" si="67"/>
        <v>1006.5</v>
      </c>
      <c r="M1085" s="19">
        <f t="shared" si="68"/>
        <v>79.034157832744398</v>
      </c>
    </row>
    <row r="1086" spans="1:13" x14ac:dyDescent="0.3">
      <c r="A1086" s="7" t="s">
        <v>59</v>
      </c>
      <c r="B1086" s="8" t="s">
        <v>60</v>
      </c>
      <c r="C1086" s="17">
        <v>50</v>
      </c>
      <c r="D1086" s="8">
        <v>142143</v>
      </c>
      <c r="E1086" s="8" t="s">
        <v>14</v>
      </c>
      <c r="F1086" s="8">
        <v>1</v>
      </c>
      <c r="G1086" s="23">
        <f t="shared" si="65"/>
        <v>50</v>
      </c>
      <c r="H1086" s="9">
        <v>202.5</v>
      </c>
      <c r="I1086" s="9">
        <v>202.5</v>
      </c>
      <c r="J1086" s="8" t="s">
        <v>15</v>
      </c>
      <c r="K1086" s="10">
        <f t="shared" si="66"/>
        <v>152.5</v>
      </c>
      <c r="L1086" s="11">
        <f t="shared" si="67"/>
        <v>152.5</v>
      </c>
      <c r="M1086" s="19">
        <f t="shared" si="68"/>
        <v>75.308641975308646</v>
      </c>
    </row>
    <row r="1087" spans="1:13" x14ac:dyDescent="0.3">
      <c r="A1087" s="7" t="s">
        <v>153</v>
      </c>
      <c r="B1087" s="8" t="s">
        <v>74</v>
      </c>
      <c r="C1087" s="17">
        <v>439</v>
      </c>
      <c r="D1087" s="8">
        <v>142144</v>
      </c>
      <c r="E1087" s="8" t="s">
        <v>14</v>
      </c>
      <c r="F1087" s="8">
        <v>1</v>
      </c>
      <c r="G1087" s="23">
        <f t="shared" si="65"/>
        <v>439</v>
      </c>
      <c r="H1087" s="9">
        <v>1381.5</v>
      </c>
      <c r="I1087" s="9">
        <v>1381.5</v>
      </c>
      <c r="J1087" s="8" t="s">
        <v>15</v>
      </c>
      <c r="K1087" s="10">
        <f t="shared" si="66"/>
        <v>942.5</v>
      </c>
      <c r="L1087" s="11">
        <f t="shared" si="67"/>
        <v>942.5</v>
      </c>
      <c r="M1087" s="19">
        <f t="shared" si="68"/>
        <v>68.222946073108943</v>
      </c>
    </row>
    <row r="1088" spans="1:13" x14ac:dyDescent="0.3">
      <c r="A1088" s="7" t="s">
        <v>460</v>
      </c>
      <c r="B1088" s="8" t="s">
        <v>96</v>
      </c>
      <c r="C1088" s="17">
        <v>125</v>
      </c>
      <c r="D1088" s="8">
        <v>142145</v>
      </c>
      <c r="E1088" s="8" t="s">
        <v>125</v>
      </c>
      <c r="F1088" s="8">
        <v>1</v>
      </c>
      <c r="G1088" s="23">
        <f t="shared" si="65"/>
        <v>125</v>
      </c>
      <c r="H1088" s="9">
        <v>562.5</v>
      </c>
      <c r="I1088" s="9">
        <v>562.5</v>
      </c>
      <c r="J1088" s="8" t="s">
        <v>126</v>
      </c>
      <c r="K1088" s="10">
        <f t="shared" si="66"/>
        <v>437.5</v>
      </c>
      <c r="L1088" s="11">
        <f t="shared" si="67"/>
        <v>437.5</v>
      </c>
      <c r="M1088" s="19">
        <f t="shared" si="68"/>
        <v>77.777777777777786</v>
      </c>
    </row>
    <row r="1089" spans="1:13" x14ac:dyDescent="0.3">
      <c r="A1089" s="7" t="s">
        <v>348</v>
      </c>
      <c r="B1089" s="8" t="s">
        <v>17</v>
      </c>
      <c r="C1089" s="17">
        <v>63</v>
      </c>
      <c r="D1089" s="8">
        <v>142146</v>
      </c>
      <c r="E1089" s="8" t="s">
        <v>14</v>
      </c>
      <c r="F1089" s="8">
        <v>1</v>
      </c>
      <c r="G1089" s="23">
        <f t="shared" si="65"/>
        <v>63</v>
      </c>
      <c r="H1089" s="9">
        <v>285</v>
      </c>
      <c r="I1089" s="9">
        <v>285</v>
      </c>
      <c r="J1089" s="8" t="s">
        <v>15</v>
      </c>
      <c r="K1089" s="10">
        <f t="shared" si="66"/>
        <v>222</v>
      </c>
      <c r="L1089" s="11">
        <f t="shared" si="67"/>
        <v>222</v>
      </c>
      <c r="M1089" s="19">
        <f t="shared" si="68"/>
        <v>77.89473684210526</v>
      </c>
    </row>
    <row r="1090" spans="1:13" x14ac:dyDescent="0.3">
      <c r="A1090" s="7" t="s">
        <v>492</v>
      </c>
      <c r="B1090" s="8" t="s">
        <v>129</v>
      </c>
      <c r="C1090" s="17">
        <v>319</v>
      </c>
      <c r="D1090" s="8">
        <v>142147</v>
      </c>
      <c r="E1090" s="8" t="s">
        <v>14</v>
      </c>
      <c r="F1090" s="8">
        <v>1</v>
      </c>
      <c r="G1090" s="23">
        <f t="shared" ref="G1090:G1153" si="69">I1090-L1090</f>
        <v>319</v>
      </c>
      <c r="H1090" s="9">
        <v>636.70000000000005</v>
      </c>
      <c r="I1090" s="9">
        <v>636.70000000000005</v>
      </c>
      <c r="J1090" s="8" t="s">
        <v>15</v>
      </c>
      <c r="K1090" s="10">
        <f t="shared" ref="K1090:K1153" si="70">H1090-C1090</f>
        <v>317.70000000000005</v>
      </c>
      <c r="L1090" s="11">
        <f t="shared" ref="L1090:L1153" si="71">K1090*F1090</f>
        <v>317.70000000000005</v>
      </c>
      <c r="M1090" s="19">
        <f t="shared" si="68"/>
        <v>49.897911104130678</v>
      </c>
    </row>
    <row r="1091" spans="1:13" x14ac:dyDescent="0.3">
      <c r="A1091" s="7" t="s">
        <v>493</v>
      </c>
      <c r="B1091" s="8" t="s">
        <v>21</v>
      </c>
      <c r="C1091" s="17">
        <v>219</v>
      </c>
      <c r="D1091" s="8">
        <v>142148</v>
      </c>
      <c r="E1091" s="8" t="s">
        <v>18</v>
      </c>
      <c r="F1091" s="8">
        <v>1</v>
      </c>
      <c r="G1091" s="23">
        <f t="shared" si="69"/>
        <v>219</v>
      </c>
      <c r="H1091" s="9">
        <v>689.5</v>
      </c>
      <c r="I1091" s="9">
        <v>689.5</v>
      </c>
      <c r="J1091" s="8" t="s">
        <v>66</v>
      </c>
      <c r="K1091" s="10">
        <f t="shared" si="70"/>
        <v>470.5</v>
      </c>
      <c r="L1091" s="11">
        <f t="shared" si="71"/>
        <v>470.5</v>
      </c>
      <c r="M1091" s="19">
        <f t="shared" si="68"/>
        <v>68.23785351704133</v>
      </c>
    </row>
    <row r="1092" spans="1:13" x14ac:dyDescent="0.3">
      <c r="A1092" s="7" t="s">
        <v>59</v>
      </c>
      <c r="B1092" s="8" t="s">
        <v>60</v>
      </c>
      <c r="C1092" s="17">
        <v>50</v>
      </c>
      <c r="D1092" s="8">
        <v>142149</v>
      </c>
      <c r="E1092" s="8" t="s">
        <v>14</v>
      </c>
      <c r="F1092" s="8">
        <v>1</v>
      </c>
      <c r="G1092" s="23">
        <f t="shared" si="69"/>
        <v>50</v>
      </c>
      <c r="H1092" s="9">
        <v>202.5</v>
      </c>
      <c r="I1092" s="9">
        <v>202.5</v>
      </c>
      <c r="J1092" s="8" t="s">
        <v>15</v>
      </c>
      <c r="K1092" s="10">
        <f t="shared" si="70"/>
        <v>152.5</v>
      </c>
      <c r="L1092" s="11">
        <f t="shared" si="71"/>
        <v>152.5</v>
      </c>
      <c r="M1092" s="19">
        <f t="shared" si="68"/>
        <v>75.308641975308646</v>
      </c>
    </row>
    <row r="1093" spans="1:13" x14ac:dyDescent="0.3">
      <c r="A1093" s="7" t="s">
        <v>59</v>
      </c>
      <c r="B1093" s="8" t="s">
        <v>60</v>
      </c>
      <c r="C1093" s="17">
        <v>50</v>
      </c>
      <c r="D1093" s="8">
        <v>142149</v>
      </c>
      <c r="E1093" s="8" t="s">
        <v>14</v>
      </c>
      <c r="F1093" s="8">
        <v>1</v>
      </c>
      <c r="G1093" s="23">
        <f t="shared" si="69"/>
        <v>50</v>
      </c>
      <c r="H1093" s="9">
        <v>202.5</v>
      </c>
      <c r="I1093" s="9">
        <v>202.5</v>
      </c>
      <c r="J1093" s="8" t="s">
        <v>15</v>
      </c>
      <c r="K1093" s="10">
        <f t="shared" si="70"/>
        <v>152.5</v>
      </c>
      <c r="L1093" s="11">
        <f t="shared" si="71"/>
        <v>152.5</v>
      </c>
      <c r="M1093" s="19">
        <f t="shared" si="68"/>
        <v>75.308641975308646</v>
      </c>
    </row>
    <row r="1094" spans="1:13" x14ac:dyDescent="0.3">
      <c r="A1094" s="7" t="s">
        <v>59</v>
      </c>
      <c r="B1094" s="8" t="s">
        <v>60</v>
      </c>
      <c r="C1094" s="17">
        <v>50</v>
      </c>
      <c r="D1094" s="8">
        <v>142149</v>
      </c>
      <c r="E1094" s="8" t="s">
        <v>14</v>
      </c>
      <c r="F1094" s="8">
        <v>1</v>
      </c>
      <c r="G1094" s="23">
        <f t="shared" si="69"/>
        <v>50</v>
      </c>
      <c r="H1094" s="9">
        <v>202.5</v>
      </c>
      <c r="I1094" s="9">
        <v>202.5</v>
      </c>
      <c r="J1094" s="8" t="s">
        <v>15</v>
      </c>
      <c r="K1094" s="10">
        <f t="shared" si="70"/>
        <v>152.5</v>
      </c>
      <c r="L1094" s="11">
        <f t="shared" si="71"/>
        <v>152.5</v>
      </c>
      <c r="M1094" s="19">
        <f t="shared" si="68"/>
        <v>75.308641975308646</v>
      </c>
    </row>
    <row r="1095" spans="1:13" x14ac:dyDescent="0.3">
      <c r="A1095" s="7" t="s">
        <v>59</v>
      </c>
      <c r="B1095" s="8" t="s">
        <v>60</v>
      </c>
      <c r="C1095" s="17">
        <v>50</v>
      </c>
      <c r="D1095" s="8">
        <v>142149</v>
      </c>
      <c r="E1095" s="8" t="s">
        <v>14</v>
      </c>
      <c r="F1095" s="8">
        <v>1</v>
      </c>
      <c r="G1095" s="23">
        <f t="shared" si="69"/>
        <v>50</v>
      </c>
      <c r="H1095" s="9">
        <v>202.5</v>
      </c>
      <c r="I1095" s="9">
        <v>202.5</v>
      </c>
      <c r="J1095" s="8" t="s">
        <v>15</v>
      </c>
      <c r="K1095" s="10">
        <f t="shared" si="70"/>
        <v>152.5</v>
      </c>
      <c r="L1095" s="11">
        <f t="shared" si="71"/>
        <v>152.5</v>
      </c>
      <c r="M1095" s="19">
        <f t="shared" si="68"/>
        <v>75.308641975308646</v>
      </c>
    </row>
    <row r="1096" spans="1:13" x14ac:dyDescent="0.3">
      <c r="A1096" s="7" t="s">
        <v>59</v>
      </c>
      <c r="B1096" s="8" t="s">
        <v>60</v>
      </c>
      <c r="C1096" s="17">
        <v>50</v>
      </c>
      <c r="D1096" s="8">
        <v>142149</v>
      </c>
      <c r="E1096" s="8" t="s">
        <v>14</v>
      </c>
      <c r="F1096" s="8">
        <v>1</v>
      </c>
      <c r="G1096" s="23">
        <f t="shared" si="69"/>
        <v>50</v>
      </c>
      <c r="H1096" s="9">
        <v>202.5</v>
      </c>
      <c r="I1096" s="9">
        <v>202.5</v>
      </c>
      <c r="J1096" s="8" t="s">
        <v>15</v>
      </c>
      <c r="K1096" s="10">
        <f t="shared" si="70"/>
        <v>152.5</v>
      </c>
      <c r="L1096" s="11">
        <f t="shared" si="71"/>
        <v>152.5</v>
      </c>
      <c r="M1096" s="19">
        <f t="shared" si="68"/>
        <v>75.308641975308646</v>
      </c>
    </row>
    <row r="1097" spans="1:13" x14ac:dyDescent="0.3">
      <c r="A1097" s="7" t="s">
        <v>296</v>
      </c>
      <c r="B1097" s="8" t="s">
        <v>21</v>
      </c>
      <c r="C1097" s="17">
        <v>213</v>
      </c>
      <c r="D1097" s="8">
        <v>142150</v>
      </c>
      <c r="E1097" s="8" t="s">
        <v>14</v>
      </c>
      <c r="F1097" s="8">
        <v>1</v>
      </c>
      <c r="G1097" s="23">
        <f t="shared" si="69"/>
        <v>213</v>
      </c>
      <c r="H1097" s="9">
        <v>859.5</v>
      </c>
      <c r="I1097" s="9">
        <v>859.5</v>
      </c>
      <c r="J1097" s="8" t="s">
        <v>15</v>
      </c>
      <c r="K1097" s="10">
        <f t="shared" si="70"/>
        <v>646.5</v>
      </c>
      <c r="L1097" s="11">
        <f t="shared" si="71"/>
        <v>646.5</v>
      </c>
      <c r="M1097" s="19">
        <f t="shared" si="68"/>
        <v>75.218150087260042</v>
      </c>
    </row>
    <row r="1098" spans="1:13" x14ac:dyDescent="0.3">
      <c r="A1098" s="7" t="s">
        <v>262</v>
      </c>
      <c r="B1098" s="8" t="s">
        <v>44</v>
      </c>
      <c r="C1098" s="17">
        <v>44</v>
      </c>
      <c r="D1098" s="8">
        <v>142151</v>
      </c>
      <c r="E1098" s="8" t="s">
        <v>14</v>
      </c>
      <c r="F1098" s="8">
        <v>2</v>
      </c>
      <c r="G1098" s="23">
        <f t="shared" si="69"/>
        <v>88</v>
      </c>
      <c r="H1098" s="9">
        <v>202.5</v>
      </c>
      <c r="I1098" s="9">
        <v>405</v>
      </c>
      <c r="J1098" s="8" t="s">
        <v>15</v>
      </c>
      <c r="K1098" s="10">
        <f t="shared" si="70"/>
        <v>158.5</v>
      </c>
      <c r="L1098" s="11">
        <f t="shared" si="71"/>
        <v>317</v>
      </c>
      <c r="M1098" s="19">
        <f t="shared" si="68"/>
        <v>78.271604938271594</v>
      </c>
    </row>
    <row r="1099" spans="1:13" x14ac:dyDescent="0.3">
      <c r="A1099" s="7" t="s">
        <v>114</v>
      </c>
      <c r="B1099" s="8" t="s">
        <v>23</v>
      </c>
      <c r="C1099" s="17">
        <v>50</v>
      </c>
      <c r="D1099" s="8">
        <v>142152</v>
      </c>
      <c r="E1099" s="8" t="s">
        <v>18</v>
      </c>
      <c r="F1099" s="8">
        <v>1</v>
      </c>
      <c r="G1099" s="23">
        <f t="shared" si="69"/>
        <v>50</v>
      </c>
      <c r="H1099" s="9">
        <v>204</v>
      </c>
      <c r="I1099" s="9">
        <v>204</v>
      </c>
      <c r="J1099" s="8" t="s">
        <v>19</v>
      </c>
      <c r="K1099" s="10">
        <f t="shared" si="70"/>
        <v>154</v>
      </c>
      <c r="L1099" s="11">
        <f t="shared" si="71"/>
        <v>154</v>
      </c>
      <c r="M1099" s="19">
        <f t="shared" si="68"/>
        <v>75.490196078431367</v>
      </c>
    </row>
    <row r="1100" spans="1:13" x14ac:dyDescent="0.3">
      <c r="A1100" s="7" t="s">
        <v>167</v>
      </c>
      <c r="B1100" s="8" t="s">
        <v>54</v>
      </c>
      <c r="C1100" s="17">
        <v>235</v>
      </c>
      <c r="D1100" s="8">
        <v>142153</v>
      </c>
      <c r="E1100" s="8" t="s">
        <v>14</v>
      </c>
      <c r="F1100" s="8">
        <v>1</v>
      </c>
      <c r="G1100" s="23">
        <f t="shared" si="69"/>
        <v>235</v>
      </c>
      <c r="H1100" s="9">
        <v>1055</v>
      </c>
      <c r="I1100" s="9">
        <v>1055</v>
      </c>
      <c r="J1100" s="8" t="s">
        <v>15</v>
      </c>
      <c r="K1100" s="10">
        <f t="shared" si="70"/>
        <v>820</v>
      </c>
      <c r="L1100" s="11">
        <f t="shared" si="71"/>
        <v>820</v>
      </c>
      <c r="M1100" s="19">
        <f t="shared" si="68"/>
        <v>77.725118483412331</v>
      </c>
    </row>
    <row r="1101" spans="1:13" x14ac:dyDescent="0.3">
      <c r="A1101" s="7" t="s">
        <v>59</v>
      </c>
      <c r="B1101" s="8" t="s">
        <v>60</v>
      </c>
      <c r="C1101" s="17">
        <v>50</v>
      </c>
      <c r="D1101" s="8">
        <v>142154</v>
      </c>
      <c r="E1101" s="8" t="s">
        <v>14</v>
      </c>
      <c r="F1101" s="8">
        <v>4</v>
      </c>
      <c r="G1101" s="23">
        <f t="shared" si="69"/>
        <v>200</v>
      </c>
      <c r="H1101" s="9">
        <v>202.5</v>
      </c>
      <c r="I1101" s="9">
        <v>810</v>
      </c>
      <c r="J1101" s="8" t="s">
        <v>15</v>
      </c>
      <c r="K1101" s="10">
        <f t="shared" si="70"/>
        <v>152.5</v>
      </c>
      <c r="L1101" s="11">
        <f t="shared" si="71"/>
        <v>610</v>
      </c>
      <c r="M1101" s="19">
        <f t="shared" si="68"/>
        <v>75.308641975308646</v>
      </c>
    </row>
    <row r="1102" spans="1:13" x14ac:dyDescent="0.3">
      <c r="A1102" s="7" t="s">
        <v>281</v>
      </c>
      <c r="B1102" s="8" t="s">
        <v>54</v>
      </c>
      <c r="C1102" s="17">
        <v>192</v>
      </c>
      <c r="D1102" s="8">
        <v>142155</v>
      </c>
      <c r="E1102" s="8" t="s">
        <v>14</v>
      </c>
      <c r="F1102" s="8">
        <v>1</v>
      </c>
      <c r="G1102" s="23">
        <f t="shared" si="69"/>
        <v>192</v>
      </c>
      <c r="H1102" s="9">
        <v>778.5</v>
      </c>
      <c r="I1102" s="9">
        <v>778.5</v>
      </c>
      <c r="J1102" s="8" t="s">
        <v>15</v>
      </c>
      <c r="K1102" s="10">
        <f t="shared" si="70"/>
        <v>586.5</v>
      </c>
      <c r="L1102" s="11">
        <f t="shared" si="71"/>
        <v>586.5</v>
      </c>
      <c r="M1102" s="19">
        <f t="shared" si="68"/>
        <v>75.337186897880542</v>
      </c>
    </row>
    <row r="1103" spans="1:13" x14ac:dyDescent="0.3">
      <c r="A1103" s="7" t="s">
        <v>281</v>
      </c>
      <c r="B1103" s="8" t="s">
        <v>54</v>
      </c>
      <c r="C1103" s="17">
        <v>192</v>
      </c>
      <c r="D1103" s="8">
        <v>142156</v>
      </c>
      <c r="E1103" s="8" t="s">
        <v>14</v>
      </c>
      <c r="F1103" s="8">
        <v>1</v>
      </c>
      <c r="G1103" s="23">
        <f t="shared" si="69"/>
        <v>192</v>
      </c>
      <c r="H1103" s="9">
        <v>778.5</v>
      </c>
      <c r="I1103" s="9">
        <v>778.5</v>
      </c>
      <c r="J1103" s="8" t="s">
        <v>15</v>
      </c>
      <c r="K1103" s="10">
        <f t="shared" si="70"/>
        <v>586.5</v>
      </c>
      <c r="L1103" s="11">
        <f t="shared" si="71"/>
        <v>586.5</v>
      </c>
      <c r="M1103" s="19">
        <f t="shared" ref="M1103:M1166" si="72">L1103/I1103*100</f>
        <v>75.337186897880542</v>
      </c>
    </row>
    <row r="1104" spans="1:13" x14ac:dyDescent="0.3">
      <c r="A1104" s="7" t="s">
        <v>59</v>
      </c>
      <c r="B1104" s="8" t="s">
        <v>60</v>
      </c>
      <c r="C1104" s="17">
        <v>50</v>
      </c>
      <c r="D1104" s="8">
        <v>142157</v>
      </c>
      <c r="E1104" s="8" t="s">
        <v>14</v>
      </c>
      <c r="F1104" s="8">
        <v>4</v>
      </c>
      <c r="G1104" s="23">
        <f t="shared" si="69"/>
        <v>200</v>
      </c>
      <c r="H1104" s="9">
        <v>202.5</v>
      </c>
      <c r="I1104" s="9">
        <v>810</v>
      </c>
      <c r="J1104" s="8" t="s">
        <v>15</v>
      </c>
      <c r="K1104" s="10">
        <f t="shared" si="70"/>
        <v>152.5</v>
      </c>
      <c r="L1104" s="11">
        <f t="shared" si="71"/>
        <v>610</v>
      </c>
      <c r="M1104" s="19">
        <f t="shared" si="72"/>
        <v>75.308641975308646</v>
      </c>
    </row>
    <row r="1105" spans="1:13" x14ac:dyDescent="0.3">
      <c r="A1105" s="7" t="s">
        <v>209</v>
      </c>
      <c r="B1105" s="8" t="s">
        <v>156</v>
      </c>
      <c r="C1105" s="17">
        <v>218</v>
      </c>
      <c r="D1105" s="8">
        <v>142158</v>
      </c>
      <c r="E1105" s="8" t="s">
        <v>18</v>
      </c>
      <c r="F1105" s="8">
        <v>1</v>
      </c>
      <c r="G1105" s="23">
        <f t="shared" si="69"/>
        <v>218</v>
      </c>
      <c r="H1105" s="9">
        <v>689.5</v>
      </c>
      <c r="I1105" s="9">
        <v>689.5</v>
      </c>
      <c r="J1105" s="8" t="s">
        <v>33</v>
      </c>
      <c r="K1105" s="10">
        <f t="shared" si="70"/>
        <v>471.5</v>
      </c>
      <c r="L1105" s="11">
        <f t="shared" si="71"/>
        <v>471.5</v>
      </c>
      <c r="M1105" s="19">
        <f t="shared" si="72"/>
        <v>68.382886149383609</v>
      </c>
    </row>
    <row r="1106" spans="1:13" x14ac:dyDescent="0.3">
      <c r="A1106" s="7" t="s">
        <v>494</v>
      </c>
      <c r="B1106" s="8" t="s">
        <v>340</v>
      </c>
      <c r="C1106" s="17">
        <v>260</v>
      </c>
      <c r="D1106" s="8">
        <v>142159</v>
      </c>
      <c r="E1106" s="8" t="s">
        <v>14</v>
      </c>
      <c r="F1106" s="8">
        <v>1</v>
      </c>
      <c r="G1106" s="23">
        <f t="shared" si="69"/>
        <v>260</v>
      </c>
      <c r="H1106" s="9">
        <v>940</v>
      </c>
      <c r="I1106" s="9">
        <v>940</v>
      </c>
      <c r="J1106" s="8" t="s">
        <v>15</v>
      </c>
      <c r="K1106" s="10">
        <f t="shared" si="70"/>
        <v>680</v>
      </c>
      <c r="L1106" s="11">
        <f t="shared" si="71"/>
        <v>680</v>
      </c>
      <c r="M1106" s="19">
        <f t="shared" si="72"/>
        <v>72.340425531914903</v>
      </c>
    </row>
    <row r="1107" spans="1:13" x14ac:dyDescent="0.3">
      <c r="A1107" s="7" t="s">
        <v>117</v>
      </c>
      <c r="B1107" s="8" t="s">
        <v>90</v>
      </c>
      <c r="C1107" s="17">
        <v>434</v>
      </c>
      <c r="D1107" s="8">
        <v>142160</v>
      </c>
      <c r="E1107" s="8" t="s">
        <v>14</v>
      </c>
      <c r="F1107" s="8">
        <v>1</v>
      </c>
      <c r="G1107" s="23">
        <f t="shared" si="69"/>
        <v>434</v>
      </c>
      <c r="H1107" s="9">
        <v>1782</v>
      </c>
      <c r="I1107" s="9">
        <v>1782</v>
      </c>
      <c r="J1107" s="8" t="s">
        <v>15</v>
      </c>
      <c r="K1107" s="10">
        <f t="shared" si="70"/>
        <v>1348</v>
      </c>
      <c r="L1107" s="11">
        <f t="shared" si="71"/>
        <v>1348</v>
      </c>
      <c r="M1107" s="19">
        <f t="shared" si="72"/>
        <v>75.645342312008978</v>
      </c>
    </row>
    <row r="1108" spans="1:13" x14ac:dyDescent="0.3">
      <c r="A1108" s="7" t="s">
        <v>22</v>
      </c>
      <c r="B1108" s="8" t="s">
        <v>23</v>
      </c>
      <c r="C1108" s="17">
        <v>114</v>
      </c>
      <c r="D1108" s="8">
        <v>142161</v>
      </c>
      <c r="E1108" s="8" t="s">
        <v>38</v>
      </c>
      <c r="F1108" s="8">
        <v>1</v>
      </c>
      <c r="G1108" s="23">
        <f t="shared" si="69"/>
        <v>114</v>
      </c>
      <c r="H1108" s="9">
        <v>392</v>
      </c>
      <c r="I1108" s="9">
        <v>392</v>
      </c>
      <c r="J1108" s="8" t="s">
        <v>15</v>
      </c>
      <c r="K1108" s="10">
        <f t="shared" si="70"/>
        <v>278</v>
      </c>
      <c r="L1108" s="11">
        <f t="shared" si="71"/>
        <v>278</v>
      </c>
      <c r="M1108" s="19">
        <f t="shared" si="72"/>
        <v>70.918367346938766</v>
      </c>
    </row>
    <row r="1109" spans="1:13" x14ac:dyDescent="0.3">
      <c r="A1109" s="7" t="s">
        <v>59</v>
      </c>
      <c r="B1109" s="8" t="s">
        <v>60</v>
      </c>
      <c r="C1109" s="17">
        <v>50</v>
      </c>
      <c r="D1109" s="8">
        <v>142162</v>
      </c>
      <c r="E1109" s="8" t="s">
        <v>14</v>
      </c>
      <c r="F1109" s="8">
        <v>2</v>
      </c>
      <c r="G1109" s="23">
        <f t="shared" si="69"/>
        <v>100</v>
      </c>
      <c r="H1109" s="9">
        <v>202.5</v>
      </c>
      <c r="I1109" s="9">
        <v>405</v>
      </c>
      <c r="J1109" s="8" t="s">
        <v>15</v>
      </c>
      <c r="K1109" s="10">
        <f t="shared" si="70"/>
        <v>152.5</v>
      </c>
      <c r="L1109" s="11">
        <f t="shared" si="71"/>
        <v>305</v>
      </c>
      <c r="M1109" s="19">
        <f t="shared" si="72"/>
        <v>75.308641975308646</v>
      </c>
    </row>
    <row r="1110" spans="1:13" x14ac:dyDescent="0.3">
      <c r="A1110" s="7" t="s">
        <v>122</v>
      </c>
      <c r="B1110" s="8" t="s">
        <v>50</v>
      </c>
      <c r="C1110" s="17">
        <v>130</v>
      </c>
      <c r="D1110" s="8">
        <v>142163</v>
      </c>
      <c r="E1110" s="8" t="s">
        <v>18</v>
      </c>
      <c r="F1110" s="8">
        <v>1</v>
      </c>
      <c r="G1110" s="23">
        <f t="shared" si="69"/>
        <v>130</v>
      </c>
      <c r="H1110" s="9">
        <v>526.5</v>
      </c>
      <c r="I1110" s="9">
        <v>526.5</v>
      </c>
      <c r="J1110" s="8" t="s">
        <v>66</v>
      </c>
      <c r="K1110" s="10">
        <f t="shared" si="70"/>
        <v>396.5</v>
      </c>
      <c r="L1110" s="11">
        <f t="shared" si="71"/>
        <v>396.5</v>
      </c>
      <c r="M1110" s="19">
        <f t="shared" si="72"/>
        <v>75.308641975308646</v>
      </c>
    </row>
    <row r="1111" spans="1:13" x14ac:dyDescent="0.3">
      <c r="A1111" s="7" t="s">
        <v>172</v>
      </c>
      <c r="B1111" s="8" t="s">
        <v>17</v>
      </c>
      <c r="C1111" s="17">
        <v>65</v>
      </c>
      <c r="D1111" s="8">
        <v>142163</v>
      </c>
      <c r="E1111" s="8" t="s">
        <v>18</v>
      </c>
      <c r="F1111" s="8">
        <v>2</v>
      </c>
      <c r="G1111" s="23">
        <f t="shared" si="69"/>
        <v>130</v>
      </c>
      <c r="H1111" s="9">
        <v>265.5</v>
      </c>
      <c r="I1111" s="9">
        <v>531</v>
      </c>
      <c r="J1111" s="8" t="s">
        <v>66</v>
      </c>
      <c r="K1111" s="10">
        <f t="shared" si="70"/>
        <v>200.5</v>
      </c>
      <c r="L1111" s="11">
        <f t="shared" si="71"/>
        <v>401</v>
      </c>
      <c r="M1111" s="19">
        <f t="shared" si="72"/>
        <v>75.517890772128055</v>
      </c>
    </row>
    <row r="1112" spans="1:13" x14ac:dyDescent="0.3">
      <c r="A1112" s="7" t="s">
        <v>403</v>
      </c>
      <c r="B1112" s="8" t="s">
        <v>340</v>
      </c>
      <c r="C1112" s="17">
        <v>700</v>
      </c>
      <c r="D1112" s="8">
        <v>142163</v>
      </c>
      <c r="E1112" s="8" t="s">
        <v>18</v>
      </c>
      <c r="F1112" s="8">
        <v>1</v>
      </c>
      <c r="G1112" s="23">
        <f t="shared" si="69"/>
        <v>700</v>
      </c>
      <c r="H1112" s="9">
        <v>1732.5</v>
      </c>
      <c r="I1112" s="9">
        <v>1732.5</v>
      </c>
      <c r="J1112" s="8" t="s">
        <v>66</v>
      </c>
      <c r="K1112" s="10">
        <f t="shared" si="70"/>
        <v>1032.5</v>
      </c>
      <c r="L1112" s="11">
        <f t="shared" si="71"/>
        <v>1032.5</v>
      </c>
      <c r="M1112" s="19">
        <f t="shared" si="72"/>
        <v>59.595959595959592</v>
      </c>
    </row>
    <row r="1113" spans="1:13" x14ac:dyDescent="0.3">
      <c r="A1113" s="7" t="s">
        <v>288</v>
      </c>
      <c r="B1113" s="8" t="s">
        <v>44</v>
      </c>
      <c r="C1113" s="17">
        <v>46.5</v>
      </c>
      <c r="D1113" s="8">
        <v>142163</v>
      </c>
      <c r="E1113" s="8" t="s">
        <v>18</v>
      </c>
      <c r="F1113" s="8">
        <v>2</v>
      </c>
      <c r="G1113" s="23">
        <f t="shared" si="69"/>
        <v>93</v>
      </c>
      <c r="H1113" s="9">
        <v>143.5</v>
      </c>
      <c r="I1113" s="9">
        <v>287</v>
      </c>
      <c r="J1113" s="8" t="s">
        <v>66</v>
      </c>
      <c r="K1113" s="10">
        <f t="shared" si="70"/>
        <v>97</v>
      </c>
      <c r="L1113" s="11">
        <f t="shared" si="71"/>
        <v>194</v>
      </c>
      <c r="M1113" s="19">
        <f t="shared" si="72"/>
        <v>67.595818815331015</v>
      </c>
    </row>
    <row r="1114" spans="1:13" x14ac:dyDescent="0.3">
      <c r="A1114" s="7" t="s">
        <v>288</v>
      </c>
      <c r="B1114" s="8" t="s">
        <v>44</v>
      </c>
      <c r="C1114" s="17">
        <v>46.5</v>
      </c>
      <c r="D1114" s="8">
        <v>142164</v>
      </c>
      <c r="E1114" s="8" t="s">
        <v>18</v>
      </c>
      <c r="F1114" s="8">
        <v>1</v>
      </c>
      <c r="G1114" s="23">
        <f t="shared" si="69"/>
        <v>46.5</v>
      </c>
      <c r="H1114" s="9">
        <v>205</v>
      </c>
      <c r="I1114" s="9">
        <v>205</v>
      </c>
      <c r="J1114" s="8" t="s">
        <v>33</v>
      </c>
      <c r="K1114" s="10">
        <f t="shared" si="70"/>
        <v>158.5</v>
      </c>
      <c r="L1114" s="11">
        <f t="shared" si="71"/>
        <v>158.5</v>
      </c>
      <c r="M1114" s="19">
        <f t="shared" si="72"/>
        <v>77.317073170731703</v>
      </c>
    </row>
    <row r="1115" spans="1:13" x14ac:dyDescent="0.3">
      <c r="A1115" s="7" t="s">
        <v>236</v>
      </c>
      <c r="B1115" s="8" t="s">
        <v>26</v>
      </c>
      <c r="C1115" s="17">
        <v>153</v>
      </c>
      <c r="D1115" s="8">
        <v>142165</v>
      </c>
      <c r="E1115" s="8" t="s">
        <v>27</v>
      </c>
      <c r="F1115" s="8">
        <v>1</v>
      </c>
      <c r="G1115" s="23">
        <f t="shared" si="69"/>
        <v>153</v>
      </c>
      <c r="H1115" s="9">
        <v>616.5</v>
      </c>
      <c r="I1115" s="9">
        <v>616.5</v>
      </c>
      <c r="J1115" s="8" t="s">
        <v>19</v>
      </c>
      <c r="K1115" s="10">
        <f t="shared" si="70"/>
        <v>463.5</v>
      </c>
      <c r="L1115" s="11">
        <f t="shared" si="71"/>
        <v>463.5</v>
      </c>
      <c r="M1115" s="19">
        <f t="shared" si="72"/>
        <v>75.18248175182481</v>
      </c>
    </row>
    <row r="1116" spans="1:13" x14ac:dyDescent="0.3">
      <c r="A1116" s="7" t="s">
        <v>204</v>
      </c>
      <c r="B1116" s="8" t="s">
        <v>41</v>
      </c>
      <c r="C1116" s="17">
        <v>259</v>
      </c>
      <c r="D1116" s="8">
        <v>142165</v>
      </c>
      <c r="E1116" s="8" t="s">
        <v>27</v>
      </c>
      <c r="F1116" s="8">
        <v>1</v>
      </c>
      <c r="G1116" s="23">
        <f t="shared" si="69"/>
        <v>259</v>
      </c>
      <c r="H1116" s="9">
        <v>1057.5</v>
      </c>
      <c r="I1116" s="9">
        <v>1057.5</v>
      </c>
      <c r="J1116" s="8" t="s">
        <v>19</v>
      </c>
      <c r="K1116" s="10">
        <f t="shared" si="70"/>
        <v>798.5</v>
      </c>
      <c r="L1116" s="11">
        <f t="shared" si="71"/>
        <v>798.5</v>
      </c>
      <c r="M1116" s="19">
        <f t="shared" si="72"/>
        <v>75.508274231678485</v>
      </c>
    </row>
    <row r="1117" spans="1:13" x14ac:dyDescent="0.3">
      <c r="A1117" s="7" t="s">
        <v>495</v>
      </c>
      <c r="B1117" s="8" t="s">
        <v>81</v>
      </c>
      <c r="C1117" s="17">
        <v>109</v>
      </c>
      <c r="D1117" s="8">
        <v>142166</v>
      </c>
      <c r="E1117" s="8" t="s">
        <v>14</v>
      </c>
      <c r="F1117" s="8">
        <v>1</v>
      </c>
      <c r="G1117" s="23">
        <f t="shared" si="69"/>
        <v>109</v>
      </c>
      <c r="H1117" s="9">
        <v>218.02</v>
      </c>
      <c r="I1117" s="9">
        <v>218.02</v>
      </c>
      <c r="J1117" s="8" t="s">
        <v>15</v>
      </c>
      <c r="K1117" s="10">
        <f t="shared" si="70"/>
        <v>109.02000000000001</v>
      </c>
      <c r="L1117" s="11">
        <f t="shared" si="71"/>
        <v>109.02000000000001</v>
      </c>
      <c r="M1117" s="19">
        <f t="shared" si="72"/>
        <v>50.004586735161915</v>
      </c>
    </row>
    <row r="1118" spans="1:13" x14ac:dyDescent="0.3">
      <c r="A1118" s="7" t="s">
        <v>356</v>
      </c>
      <c r="B1118" s="8" t="s">
        <v>13</v>
      </c>
      <c r="C1118" s="17">
        <v>312</v>
      </c>
      <c r="D1118" s="8">
        <v>142167</v>
      </c>
      <c r="E1118" s="8" t="s">
        <v>14</v>
      </c>
      <c r="F1118" s="8">
        <v>1</v>
      </c>
      <c r="G1118" s="23">
        <f t="shared" si="69"/>
        <v>312</v>
      </c>
      <c r="H1118" s="9">
        <v>1444.5</v>
      </c>
      <c r="I1118" s="9">
        <v>1444.5</v>
      </c>
      <c r="J1118" s="8" t="s">
        <v>15</v>
      </c>
      <c r="K1118" s="10">
        <f t="shared" si="70"/>
        <v>1132.5</v>
      </c>
      <c r="L1118" s="11">
        <f t="shared" si="71"/>
        <v>1132.5</v>
      </c>
      <c r="M1118" s="19">
        <f t="shared" si="72"/>
        <v>78.400830737279335</v>
      </c>
    </row>
    <row r="1119" spans="1:13" x14ac:dyDescent="0.3">
      <c r="A1119" s="7" t="s">
        <v>496</v>
      </c>
      <c r="B1119" s="8" t="s">
        <v>37</v>
      </c>
      <c r="C1119" s="17">
        <v>540</v>
      </c>
      <c r="D1119" s="8">
        <v>142168</v>
      </c>
      <c r="E1119" s="8" t="s">
        <v>38</v>
      </c>
      <c r="F1119" s="8">
        <v>1</v>
      </c>
      <c r="G1119" s="23">
        <f t="shared" si="69"/>
        <v>540</v>
      </c>
      <c r="H1119" s="9">
        <v>1130.5</v>
      </c>
      <c r="I1119" s="9">
        <v>1130.5</v>
      </c>
      <c r="J1119" s="8" t="s">
        <v>15</v>
      </c>
      <c r="K1119" s="10">
        <f t="shared" si="70"/>
        <v>590.5</v>
      </c>
      <c r="L1119" s="11">
        <f t="shared" si="71"/>
        <v>590.5</v>
      </c>
      <c r="M1119" s="19">
        <f t="shared" si="72"/>
        <v>52.233524988942946</v>
      </c>
    </row>
    <row r="1120" spans="1:13" x14ac:dyDescent="0.3">
      <c r="A1120" s="7" t="s">
        <v>497</v>
      </c>
      <c r="B1120" s="8">
        <v>0</v>
      </c>
      <c r="C1120" s="17">
        <v>305</v>
      </c>
      <c r="D1120" s="8">
        <v>142168</v>
      </c>
      <c r="E1120" s="8" t="s">
        <v>38</v>
      </c>
      <c r="F1120" s="8">
        <v>2</v>
      </c>
      <c r="G1120" s="23">
        <f t="shared" si="69"/>
        <v>610</v>
      </c>
      <c r="H1120" s="9">
        <v>715.63</v>
      </c>
      <c r="I1120" s="9">
        <v>1431.26</v>
      </c>
      <c r="J1120" s="8" t="s">
        <v>15</v>
      </c>
      <c r="K1120" s="10">
        <f t="shared" si="70"/>
        <v>410.63</v>
      </c>
      <c r="L1120" s="11">
        <f t="shared" si="71"/>
        <v>821.26</v>
      </c>
      <c r="M1120" s="19">
        <f t="shared" si="72"/>
        <v>57.380210443944499</v>
      </c>
    </row>
    <row r="1121" spans="1:13" x14ac:dyDescent="0.3">
      <c r="A1121" s="7" t="s">
        <v>188</v>
      </c>
      <c r="B1121" s="8" t="s">
        <v>44</v>
      </c>
      <c r="C1121" s="17">
        <v>49</v>
      </c>
      <c r="D1121" s="8">
        <v>142169</v>
      </c>
      <c r="E1121" s="8" t="s">
        <v>18</v>
      </c>
      <c r="F1121" s="8">
        <v>4</v>
      </c>
      <c r="G1121" s="23">
        <f t="shared" si="69"/>
        <v>196</v>
      </c>
      <c r="H1121" s="9">
        <v>180</v>
      </c>
      <c r="I1121" s="9">
        <v>720</v>
      </c>
      <c r="J1121" s="8" t="s">
        <v>66</v>
      </c>
      <c r="K1121" s="10">
        <f t="shared" si="70"/>
        <v>131</v>
      </c>
      <c r="L1121" s="11">
        <f t="shared" si="71"/>
        <v>524</v>
      </c>
      <c r="M1121" s="19">
        <f t="shared" si="72"/>
        <v>72.777777777777771</v>
      </c>
    </row>
    <row r="1122" spans="1:13" x14ac:dyDescent="0.3">
      <c r="A1122" s="7" t="s">
        <v>108</v>
      </c>
      <c r="B1122" s="8" t="s">
        <v>21</v>
      </c>
      <c r="C1122" s="17">
        <v>245</v>
      </c>
      <c r="D1122" s="8">
        <v>142169</v>
      </c>
      <c r="E1122" s="8" t="s">
        <v>18</v>
      </c>
      <c r="F1122" s="8">
        <v>1</v>
      </c>
      <c r="G1122" s="23">
        <f t="shared" si="69"/>
        <v>245</v>
      </c>
      <c r="H1122" s="9">
        <v>964</v>
      </c>
      <c r="I1122" s="9">
        <v>964</v>
      </c>
      <c r="J1122" s="8" t="s">
        <v>66</v>
      </c>
      <c r="K1122" s="10">
        <f t="shared" si="70"/>
        <v>719</v>
      </c>
      <c r="L1122" s="11">
        <f t="shared" si="71"/>
        <v>719</v>
      </c>
      <c r="M1122" s="19">
        <f t="shared" si="72"/>
        <v>74.585062240663902</v>
      </c>
    </row>
    <row r="1123" spans="1:13" x14ac:dyDescent="0.3">
      <c r="A1123" s="7" t="s">
        <v>116</v>
      </c>
      <c r="B1123" s="8" t="s">
        <v>74</v>
      </c>
      <c r="C1123" s="17">
        <v>386</v>
      </c>
      <c r="D1123" s="8">
        <v>142169</v>
      </c>
      <c r="E1123" s="8" t="s">
        <v>18</v>
      </c>
      <c r="F1123" s="8">
        <v>1</v>
      </c>
      <c r="G1123" s="23">
        <f t="shared" si="69"/>
        <v>386</v>
      </c>
      <c r="H1123" s="9">
        <v>1168</v>
      </c>
      <c r="I1123" s="9">
        <v>1168</v>
      </c>
      <c r="J1123" s="8" t="s">
        <v>66</v>
      </c>
      <c r="K1123" s="10">
        <f t="shared" si="70"/>
        <v>782</v>
      </c>
      <c r="L1123" s="11">
        <f t="shared" si="71"/>
        <v>782</v>
      </c>
      <c r="M1123" s="19">
        <f t="shared" si="72"/>
        <v>66.952054794520549</v>
      </c>
    </row>
    <row r="1124" spans="1:13" x14ac:dyDescent="0.3">
      <c r="A1124" s="7" t="s">
        <v>204</v>
      </c>
      <c r="B1124" s="8" t="s">
        <v>41</v>
      </c>
      <c r="C1124" s="17">
        <v>259</v>
      </c>
      <c r="D1124" s="8">
        <v>142169</v>
      </c>
      <c r="E1124" s="8" t="s">
        <v>18</v>
      </c>
      <c r="F1124" s="8">
        <v>1</v>
      </c>
      <c r="G1124" s="23">
        <f t="shared" si="69"/>
        <v>259</v>
      </c>
      <c r="H1124" s="9">
        <v>940</v>
      </c>
      <c r="I1124" s="9">
        <v>940</v>
      </c>
      <c r="J1124" s="8" t="s">
        <v>66</v>
      </c>
      <c r="K1124" s="10">
        <f t="shared" si="70"/>
        <v>681</v>
      </c>
      <c r="L1124" s="11">
        <f t="shared" si="71"/>
        <v>681</v>
      </c>
      <c r="M1124" s="19">
        <f t="shared" si="72"/>
        <v>72.446808510638292</v>
      </c>
    </row>
    <row r="1125" spans="1:13" x14ac:dyDescent="0.3">
      <c r="A1125" s="7" t="s">
        <v>498</v>
      </c>
      <c r="B1125" s="8" t="s">
        <v>74</v>
      </c>
      <c r="C1125" s="17">
        <v>555</v>
      </c>
      <c r="D1125" s="8">
        <v>142169</v>
      </c>
      <c r="E1125" s="8" t="s">
        <v>18</v>
      </c>
      <c r="F1125" s="8">
        <v>1</v>
      </c>
      <c r="G1125" s="23">
        <f t="shared" si="69"/>
        <v>555</v>
      </c>
      <c r="H1125" s="9">
        <v>1108</v>
      </c>
      <c r="I1125" s="9">
        <v>1108</v>
      </c>
      <c r="J1125" s="8" t="s">
        <v>66</v>
      </c>
      <c r="K1125" s="10">
        <f t="shared" si="70"/>
        <v>553</v>
      </c>
      <c r="L1125" s="11">
        <f t="shared" si="71"/>
        <v>553</v>
      </c>
      <c r="M1125" s="19">
        <f t="shared" si="72"/>
        <v>49.909747292418771</v>
      </c>
    </row>
    <row r="1126" spans="1:13" x14ac:dyDescent="0.3">
      <c r="A1126" s="7" t="s">
        <v>291</v>
      </c>
      <c r="B1126" s="8" t="s">
        <v>26</v>
      </c>
      <c r="C1126" s="17">
        <v>120</v>
      </c>
      <c r="D1126" s="8">
        <v>142169</v>
      </c>
      <c r="E1126" s="8" t="s">
        <v>18</v>
      </c>
      <c r="F1126" s="8">
        <v>1</v>
      </c>
      <c r="G1126" s="23">
        <f t="shared" si="69"/>
        <v>120</v>
      </c>
      <c r="H1126" s="9">
        <v>484</v>
      </c>
      <c r="I1126" s="9">
        <v>484</v>
      </c>
      <c r="J1126" s="8" t="s">
        <v>66</v>
      </c>
      <c r="K1126" s="10">
        <f t="shared" si="70"/>
        <v>364</v>
      </c>
      <c r="L1126" s="11">
        <f t="shared" si="71"/>
        <v>364</v>
      </c>
      <c r="M1126" s="19">
        <f t="shared" si="72"/>
        <v>75.206611570247944</v>
      </c>
    </row>
    <row r="1127" spans="1:13" x14ac:dyDescent="0.3">
      <c r="A1127" s="7" t="s">
        <v>122</v>
      </c>
      <c r="B1127" s="8" t="s">
        <v>50</v>
      </c>
      <c r="C1127" s="17">
        <v>130</v>
      </c>
      <c r="D1127" s="8">
        <v>142169</v>
      </c>
      <c r="E1127" s="8" t="s">
        <v>18</v>
      </c>
      <c r="F1127" s="8">
        <v>1</v>
      </c>
      <c r="G1127" s="23">
        <f t="shared" si="69"/>
        <v>130</v>
      </c>
      <c r="H1127" s="9">
        <v>468</v>
      </c>
      <c r="I1127" s="9">
        <v>468</v>
      </c>
      <c r="J1127" s="8" t="s">
        <v>66</v>
      </c>
      <c r="K1127" s="10">
        <f t="shared" si="70"/>
        <v>338</v>
      </c>
      <c r="L1127" s="11">
        <f t="shared" si="71"/>
        <v>338</v>
      </c>
      <c r="M1127" s="19">
        <f t="shared" si="72"/>
        <v>72.222222222222214</v>
      </c>
    </row>
    <row r="1128" spans="1:13" x14ac:dyDescent="0.3">
      <c r="A1128" s="7" t="s">
        <v>53</v>
      </c>
      <c r="B1128" s="8" t="s">
        <v>54</v>
      </c>
      <c r="C1128" s="17">
        <v>206</v>
      </c>
      <c r="D1128" s="8">
        <v>142169</v>
      </c>
      <c r="E1128" s="8" t="s">
        <v>18</v>
      </c>
      <c r="F1128" s="8">
        <v>1</v>
      </c>
      <c r="G1128" s="23">
        <f t="shared" si="69"/>
        <v>206</v>
      </c>
      <c r="H1128" s="9">
        <v>708</v>
      </c>
      <c r="I1128" s="9">
        <v>708</v>
      </c>
      <c r="J1128" s="8" t="s">
        <v>66</v>
      </c>
      <c r="K1128" s="10">
        <f t="shared" si="70"/>
        <v>502</v>
      </c>
      <c r="L1128" s="11">
        <f t="shared" si="71"/>
        <v>502</v>
      </c>
      <c r="M1128" s="19">
        <f t="shared" si="72"/>
        <v>70.903954802259889</v>
      </c>
    </row>
    <row r="1129" spans="1:13" x14ac:dyDescent="0.3">
      <c r="A1129" s="7" t="s">
        <v>98</v>
      </c>
      <c r="B1129" s="8" t="s">
        <v>23</v>
      </c>
      <c r="C1129" s="17">
        <v>69</v>
      </c>
      <c r="D1129" s="8">
        <v>142169</v>
      </c>
      <c r="E1129" s="8" t="s">
        <v>18</v>
      </c>
      <c r="F1129" s="8">
        <v>1</v>
      </c>
      <c r="G1129" s="23">
        <f t="shared" si="69"/>
        <v>69</v>
      </c>
      <c r="H1129" s="9">
        <v>110.41</v>
      </c>
      <c r="I1129" s="9">
        <v>110.41</v>
      </c>
      <c r="J1129" s="8" t="s">
        <v>66</v>
      </c>
      <c r="K1129" s="10">
        <f t="shared" si="70"/>
        <v>41.41</v>
      </c>
      <c r="L1129" s="11">
        <f t="shared" si="71"/>
        <v>41.41</v>
      </c>
      <c r="M1129" s="19">
        <f t="shared" si="72"/>
        <v>37.505660719137758</v>
      </c>
    </row>
    <row r="1130" spans="1:13" x14ac:dyDescent="0.3">
      <c r="A1130" s="7" t="s">
        <v>208</v>
      </c>
      <c r="B1130" s="8" t="s">
        <v>13</v>
      </c>
      <c r="C1130" s="17">
        <v>873</v>
      </c>
      <c r="D1130" s="8">
        <v>142170</v>
      </c>
      <c r="E1130" s="8" t="s">
        <v>38</v>
      </c>
      <c r="F1130" s="8">
        <v>1</v>
      </c>
      <c r="G1130" s="23">
        <f t="shared" si="69"/>
        <v>873</v>
      </c>
      <c r="H1130" s="9">
        <v>0</v>
      </c>
      <c r="I1130" s="9">
        <v>0</v>
      </c>
      <c r="J1130" s="8" t="s">
        <v>39</v>
      </c>
      <c r="K1130" s="10">
        <f t="shared" si="70"/>
        <v>-873</v>
      </c>
      <c r="L1130" s="11">
        <f t="shared" si="71"/>
        <v>-873</v>
      </c>
      <c r="M1130" s="19" t="e">
        <f t="shared" si="72"/>
        <v>#DIV/0!</v>
      </c>
    </row>
    <row r="1131" spans="1:13" x14ac:dyDescent="0.3">
      <c r="A1131" s="7" t="s">
        <v>171</v>
      </c>
      <c r="B1131" s="8" t="s">
        <v>13</v>
      </c>
      <c r="C1131" s="17">
        <v>267</v>
      </c>
      <c r="D1131" s="8">
        <v>142171</v>
      </c>
      <c r="E1131" s="8" t="s">
        <v>14</v>
      </c>
      <c r="F1131" s="8">
        <v>1</v>
      </c>
      <c r="G1131" s="23">
        <f t="shared" si="69"/>
        <v>267</v>
      </c>
      <c r="H1131" s="9">
        <v>1273.5</v>
      </c>
      <c r="I1131" s="9">
        <v>1273.5</v>
      </c>
      <c r="J1131" s="8" t="s">
        <v>15</v>
      </c>
      <c r="K1131" s="10">
        <f t="shared" si="70"/>
        <v>1006.5</v>
      </c>
      <c r="L1131" s="11">
        <f t="shared" si="71"/>
        <v>1006.5</v>
      </c>
      <c r="M1131" s="19">
        <f t="shared" si="72"/>
        <v>79.034157832744398</v>
      </c>
    </row>
    <row r="1132" spans="1:13" x14ac:dyDescent="0.3">
      <c r="A1132" s="7" t="s">
        <v>230</v>
      </c>
      <c r="B1132" s="8" t="s">
        <v>88</v>
      </c>
      <c r="C1132" s="17">
        <v>181</v>
      </c>
      <c r="D1132" s="8">
        <v>142171</v>
      </c>
      <c r="E1132" s="8" t="s">
        <v>14</v>
      </c>
      <c r="F1132" s="8">
        <v>1</v>
      </c>
      <c r="G1132" s="23">
        <f t="shared" si="69"/>
        <v>181</v>
      </c>
      <c r="H1132" s="9">
        <v>417.9</v>
      </c>
      <c r="I1132" s="9">
        <v>417.9</v>
      </c>
      <c r="J1132" s="8" t="s">
        <v>15</v>
      </c>
      <c r="K1132" s="10">
        <f t="shared" si="70"/>
        <v>236.89999999999998</v>
      </c>
      <c r="L1132" s="11">
        <f t="shared" si="71"/>
        <v>236.89999999999998</v>
      </c>
      <c r="M1132" s="19">
        <f t="shared" si="72"/>
        <v>56.688202919358702</v>
      </c>
    </row>
    <row r="1133" spans="1:13" x14ac:dyDescent="0.3">
      <c r="A1133" s="7" t="s">
        <v>204</v>
      </c>
      <c r="B1133" s="8" t="s">
        <v>41</v>
      </c>
      <c r="C1133" s="17">
        <v>259</v>
      </c>
      <c r="D1133" s="8">
        <v>142172</v>
      </c>
      <c r="E1133" s="8" t="s">
        <v>18</v>
      </c>
      <c r="F1133" s="8">
        <v>1</v>
      </c>
      <c r="G1133" s="23">
        <f t="shared" si="69"/>
        <v>259</v>
      </c>
      <c r="H1133" s="9">
        <v>1057.5</v>
      </c>
      <c r="I1133" s="9">
        <v>1057.5</v>
      </c>
      <c r="J1133" s="8" t="s">
        <v>66</v>
      </c>
      <c r="K1133" s="10">
        <f t="shared" si="70"/>
        <v>798.5</v>
      </c>
      <c r="L1133" s="11">
        <f t="shared" si="71"/>
        <v>798.5</v>
      </c>
      <c r="M1133" s="19">
        <f t="shared" si="72"/>
        <v>75.508274231678485</v>
      </c>
    </row>
    <row r="1134" spans="1:13" x14ac:dyDescent="0.3">
      <c r="A1134" s="7" t="s">
        <v>121</v>
      </c>
      <c r="B1134" s="8" t="s">
        <v>41</v>
      </c>
      <c r="C1134" s="17">
        <v>208</v>
      </c>
      <c r="D1134" s="8">
        <v>142172</v>
      </c>
      <c r="E1134" s="8" t="s">
        <v>18</v>
      </c>
      <c r="F1134" s="8">
        <v>1</v>
      </c>
      <c r="G1134" s="23">
        <f t="shared" si="69"/>
        <v>208</v>
      </c>
      <c r="H1134" s="9">
        <v>841.5</v>
      </c>
      <c r="I1134" s="9">
        <v>841.5</v>
      </c>
      <c r="J1134" s="8" t="s">
        <v>66</v>
      </c>
      <c r="K1134" s="10">
        <f t="shared" si="70"/>
        <v>633.5</v>
      </c>
      <c r="L1134" s="11">
        <f t="shared" si="71"/>
        <v>633.5</v>
      </c>
      <c r="M1134" s="19">
        <f t="shared" si="72"/>
        <v>75.282234105763507</v>
      </c>
    </row>
    <row r="1135" spans="1:13" x14ac:dyDescent="0.3">
      <c r="A1135" s="7" t="s">
        <v>499</v>
      </c>
      <c r="B1135" s="8" t="s">
        <v>41</v>
      </c>
      <c r="C1135" s="17">
        <v>153</v>
      </c>
      <c r="D1135" s="8">
        <v>142172</v>
      </c>
      <c r="E1135" s="8" t="s">
        <v>18</v>
      </c>
      <c r="F1135" s="8">
        <v>1</v>
      </c>
      <c r="G1135" s="23">
        <f t="shared" si="69"/>
        <v>153</v>
      </c>
      <c r="H1135" s="9">
        <v>548</v>
      </c>
      <c r="I1135" s="9">
        <v>548</v>
      </c>
      <c r="J1135" s="8" t="s">
        <v>66</v>
      </c>
      <c r="K1135" s="10">
        <f t="shared" si="70"/>
        <v>395</v>
      </c>
      <c r="L1135" s="11">
        <f t="shared" si="71"/>
        <v>395</v>
      </c>
      <c r="M1135" s="19">
        <f t="shared" si="72"/>
        <v>72.080291970802918</v>
      </c>
    </row>
    <row r="1136" spans="1:13" x14ac:dyDescent="0.3">
      <c r="A1136" s="7" t="s">
        <v>69</v>
      </c>
      <c r="B1136" s="8" t="s">
        <v>44</v>
      </c>
      <c r="C1136" s="17">
        <v>0</v>
      </c>
      <c r="D1136" s="8">
        <v>142173</v>
      </c>
      <c r="E1136" s="8" t="s">
        <v>14</v>
      </c>
      <c r="F1136" s="8">
        <v>6</v>
      </c>
      <c r="G1136" s="23">
        <f t="shared" si="69"/>
        <v>0</v>
      </c>
      <c r="H1136" s="9">
        <v>202.5</v>
      </c>
      <c r="I1136" s="9">
        <v>1215</v>
      </c>
      <c r="J1136" s="8" t="s">
        <v>15</v>
      </c>
      <c r="K1136" s="10">
        <f t="shared" si="70"/>
        <v>202.5</v>
      </c>
      <c r="L1136" s="11">
        <f t="shared" si="71"/>
        <v>1215</v>
      </c>
      <c r="M1136" s="19">
        <f t="shared" si="72"/>
        <v>100</v>
      </c>
    </row>
    <row r="1137" spans="1:13" x14ac:dyDescent="0.3">
      <c r="A1137" s="7" t="s">
        <v>262</v>
      </c>
      <c r="B1137" s="8" t="s">
        <v>44</v>
      </c>
      <c r="C1137" s="17">
        <v>44</v>
      </c>
      <c r="D1137" s="8">
        <v>142174</v>
      </c>
      <c r="E1137" s="8" t="s">
        <v>14</v>
      </c>
      <c r="F1137" s="8">
        <v>6</v>
      </c>
      <c r="G1137" s="23">
        <f t="shared" si="69"/>
        <v>264</v>
      </c>
      <c r="H1137" s="9">
        <v>202.5</v>
      </c>
      <c r="I1137" s="9">
        <v>1215</v>
      </c>
      <c r="J1137" s="8" t="s">
        <v>15</v>
      </c>
      <c r="K1137" s="10">
        <f t="shared" si="70"/>
        <v>158.5</v>
      </c>
      <c r="L1137" s="11">
        <f t="shared" si="71"/>
        <v>951</v>
      </c>
      <c r="M1137" s="19">
        <f t="shared" si="72"/>
        <v>78.271604938271594</v>
      </c>
    </row>
    <row r="1138" spans="1:13" x14ac:dyDescent="0.3">
      <c r="A1138" s="7" t="s">
        <v>500</v>
      </c>
      <c r="B1138" s="8" t="s">
        <v>47</v>
      </c>
      <c r="C1138" s="17">
        <v>166</v>
      </c>
      <c r="D1138" s="8">
        <v>142175</v>
      </c>
      <c r="E1138" s="8" t="s">
        <v>14</v>
      </c>
      <c r="F1138" s="8">
        <v>1</v>
      </c>
      <c r="G1138" s="23">
        <f t="shared" si="69"/>
        <v>166</v>
      </c>
      <c r="H1138" s="9">
        <v>709.75</v>
      </c>
      <c r="I1138" s="9">
        <v>709.75</v>
      </c>
      <c r="J1138" s="8" t="s">
        <v>15</v>
      </c>
      <c r="K1138" s="10">
        <f t="shared" si="70"/>
        <v>543.75</v>
      </c>
      <c r="L1138" s="11">
        <f t="shared" si="71"/>
        <v>543.75</v>
      </c>
      <c r="M1138" s="19">
        <f t="shared" si="72"/>
        <v>76.611482916519904</v>
      </c>
    </row>
    <row r="1139" spans="1:13" x14ac:dyDescent="0.3">
      <c r="A1139" s="7" t="s">
        <v>59</v>
      </c>
      <c r="B1139" s="8" t="s">
        <v>60</v>
      </c>
      <c r="C1139" s="17">
        <v>50</v>
      </c>
      <c r="D1139" s="8">
        <v>142176</v>
      </c>
      <c r="E1139" s="8" t="s">
        <v>18</v>
      </c>
      <c r="F1139" s="8">
        <v>3</v>
      </c>
      <c r="G1139" s="23">
        <f t="shared" si="69"/>
        <v>150</v>
      </c>
      <c r="H1139" s="9">
        <v>202.5</v>
      </c>
      <c r="I1139" s="9">
        <v>607.5</v>
      </c>
      <c r="J1139" s="8" t="s">
        <v>19</v>
      </c>
      <c r="K1139" s="10">
        <f t="shared" si="70"/>
        <v>152.5</v>
      </c>
      <c r="L1139" s="11">
        <f t="shared" si="71"/>
        <v>457.5</v>
      </c>
      <c r="M1139" s="19">
        <f t="shared" si="72"/>
        <v>75.308641975308646</v>
      </c>
    </row>
    <row r="1140" spans="1:13" x14ac:dyDescent="0.3">
      <c r="A1140" s="7" t="s">
        <v>501</v>
      </c>
      <c r="B1140" s="8" t="s">
        <v>156</v>
      </c>
      <c r="C1140" s="17">
        <v>147</v>
      </c>
      <c r="D1140" s="8">
        <v>142177</v>
      </c>
      <c r="E1140" s="8" t="s">
        <v>14</v>
      </c>
      <c r="F1140" s="8">
        <v>3</v>
      </c>
      <c r="G1140" s="23">
        <f t="shared" si="69"/>
        <v>440.99999999999989</v>
      </c>
      <c r="H1140" s="9">
        <v>338.1</v>
      </c>
      <c r="I1140" s="9">
        <v>1014.3</v>
      </c>
      <c r="J1140" s="8" t="s">
        <v>15</v>
      </c>
      <c r="K1140" s="10">
        <f t="shared" si="70"/>
        <v>191.10000000000002</v>
      </c>
      <c r="L1140" s="11">
        <f t="shared" si="71"/>
        <v>573.30000000000007</v>
      </c>
      <c r="M1140" s="19">
        <f t="shared" si="72"/>
        <v>56.521739130434788</v>
      </c>
    </row>
    <row r="1141" spans="1:13" x14ac:dyDescent="0.3">
      <c r="A1141" s="7" t="s">
        <v>12</v>
      </c>
      <c r="B1141" s="8" t="s">
        <v>13</v>
      </c>
      <c r="C1141" s="17">
        <v>173</v>
      </c>
      <c r="D1141" s="8">
        <v>142177</v>
      </c>
      <c r="E1141" s="8" t="s">
        <v>14</v>
      </c>
      <c r="F1141" s="8">
        <v>3</v>
      </c>
      <c r="G1141" s="23">
        <f t="shared" si="69"/>
        <v>519</v>
      </c>
      <c r="H1141" s="9">
        <v>399</v>
      </c>
      <c r="I1141" s="9">
        <v>1197</v>
      </c>
      <c r="J1141" s="8" t="s">
        <v>15</v>
      </c>
      <c r="K1141" s="10">
        <f t="shared" si="70"/>
        <v>226</v>
      </c>
      <c r="L1141" s="11">
        <f t="shared" si="71"/>
        <v>678</v>
      </c>
      <c r="M1141" s="19">
        <f t="shared" si="72"/>
        <v>56.641604010025063</v>
      </c>
    </row>
    <row r="1142" spans="1:13" x14ac:dyDescent="0.3">
      <c r="A1142" s="7" t="s">
        <v>502</v>
      </c>
      <c r="B1142" s="8" t="s">
        <v>60</v>
      </c>
      <c r="C1142" s="17">
        <v>60</v>
      </c>
      <c r="D1142" s="8">
        <v>142178</v>
      </c>
      <c r="E1142" s="8" t="s">
        <v>14</v>
      </c>
      <c r="F1142" s="8">
        <v>1</v>
      </c>
      <c r="G1142" s="23">
        <f t="shared" si="69"/>
        <v>60</v>
      </c>
      <c r="H1142" s="9">
        <v>220</v>
      </c>
      <c r="I1142" s="9">
        <v>220</v>
      </c>
      <c r="J1142" s="8" t="s">
        <v>15</v>
      </c>
      <c r="K1142" s="10">
        <f t="shared" si="70"/>
        <v>160</v>
      </c>
      <c r="L1142" s="11">
        <f t="shared" si="71"/>
        <v>160</v>
      </c>
      <c r="M1142" s="19">
        <f t="shared" si="72"/>
        <v>72.727272727272734</v>
      </c>
    </row>
    <row r="1143" spans="1:13" x14ac:dyDescent="0.3">
      <c r="A1143" s="7" t="s">
        <v>503</v>
      </c>
      <c r="B1143" s="8" t="s">
        <v>13</v>
      </c>
      <c r="C1143" s="17">
        <v>93.1</v>
      </c>
      <c r="D1143" s="8">
        <v>142179</v>
      </c>
      <c r="E1143" s="8" t="s">
        <v>18</v>
      </c>
      <c r="F1143" s="8">
        <v>1</v>
      </c>
      <c r="G1143" s="23">
        <f t="shared" si="69"/>
        <v>93.1</v>
      </c>
      <c r="H1143" s="9">
        <v>312</v>
      </c>
      <c r="I1143" s="9">
        <v>312</v>
      </c>
      <c r="J1143" s="8" t="s">
        <v>33</v>
      </c>
      <c r="K1143" s="10">
        <f t="shared" si="70"/>
        <v>218.9</v>
      </c>
      <c r="L1143" s="11">
        <f t="shared" si="71"/>
        <v>218.9</v>
      </c>
      <c r="M1143" s="19">
        <f t="shared" si="72"/>
        <v>70.160256410256423</v>
      </c>
    </row>
    <row r="1144" spans="1:13" x14ac:dyDescent="0.3">
      <c r="A1144" s="7" t="s">
        <v>206</v>
      </c>
      <c r="B1144" s="8" t="s">
        <v>60</v>
      </c>
      <c r="C1144" s="17">
        <v>49</v>
      </c>
      <c r="D1144" s="8">
        <v>142180</v>
      </c>
      <c r="E1144" s="8" t="s">
        <v>18</v>
      </c>
      <c r="F1144" s="8">
        <v>3</v>
      </c>
      <c r="G1144" s="23">
        <f t="shared" si="69"/>
        <v>147</v>
      </c>
      <c r="H1144" s="9">
        <v>202.5</v>
      </c>
      <c r="I1144" s="9">
        <v>607.5</v>
      </c>
      <c r="J1144" s="8" t="s">
        <v>19</v>
      </c>
      <c r="K1144" s="10">
        <f t="shared" si="70"/>
        <v>153.5</v>
      </c>
      <c r="L1144" s="11">
        <f t="shared" si="71"/>
        <v>460.5</v>
      </c>
      <c r="M1144" s="19">
        <f t="shared" si="72"/>
        <v>75.802469135802468</v>
      </c>
    </row>
    <row r="1145" spans="1:13" x14ac:dyDescent="0.3">
      <c r="A1145" s="7" t="s">
        <v>362</v>
      </c>
      <c r="B1145" s="8" t="s">
        <v>74</v>
      </c>
      <c r="C1145" s="17">
        <v>386</v>
      </c>
      <c r="D1145" s="8">
        <v>142180</v>
      </c>
      <c r="E1145" s="8" t="s">
        <v>18</v>
      </c>
      <c r="F1145" s="8">
        <v>1</v>
      </c>
      <c r="G1145" s="23">
        <f t="shared" si="69"/>
        <v>386</v>
      </c>
      <c r="H1145" s="9">
        <v>1494</v>
      </c>
      <c r="I1145" s="9">
        <v>1494</v>
      </c>
      <c r="J1145" s="8" t="s">
        <v>19</v>
      </c>
      <c r="K1145" s="10">
        <f t="shared" si="70"/>
        <v>1108</v>
      </c>
      <c r="L1145" s="11">
        <f t="shared" si="71"/>
        <v>1108</v>
      </c>
      <c r="M1145" s="19">
        <f t="shared" si="72"/>
        <v>74.163319946452475</v>
      </c>
    </row>
    <row r="1146" spans="1:13" x14ac:dyDescent="0.3">
      <c r="A1146" s="7" t="s">
        <v>460</v>
      </c>
      <c r="B1146" s="8" t="s">
        <v>96</v>
      </c>
      <c r="C1146" s="17">
        <v>125</v>
      </c>
      <c r="D1146" s="8">
        <v>142180</v>
      </c>
      <c r="E1146" s="8" t="s">
        <v>18</v>
      </c>
      <c r="F1146" s="8">
        <v>2</v>
      </c>
      <c r="G1146" s="23">
        <f t="shared" si="69"/>
        <v>250</v>
      </c>
      <c r="H1146" s="9">
        <v>372</v>
      </c>
      <c r="I1146" s="9">
        <v>744</v>
      </c>
      <c r="J1146" s="8" t="s">
        <v>19</v>
      </c>
      <c r="K1146" s="10">
        <f t="shared" si="70"/>
        <v>247</v>
      </c>
      <c r="L1146" s="11">
        <f t="shared" si="71"/>
        <v>494</v>
      </c>
      <c r="M1146" s="19">
        <f t="shared" si="72"/>
        <v>66.397849462365585</v>
      </c>
    </row>
    <row r="1147" spans="1:13" x14ac:dyDescent="0.3">
      <c r="A1147" s="7" t="s">
        <v>504</v>
      </c>
      <c r="B1147" s="8" t="s">
        <v>21</v>
      </c>
      <c r="C1147" s="17">
        <v>330</v>
      </c>
      <c r="D1147" s="8">
        <v>142180</v>
      </c>
      <c r="E1147" s="8" t="s">
        <v>18</v>
      </c>
      <c r="F1147" s="8">
        <v>1</v>
      </c>
      <c r="G1147" s="23">
        <f t="shared" si="69"/>
        <v>330</v>
      </c>
      <c r="H1147" s="9">
        <v>760.2</v>
      </c>
      <c r="I1147" s="9">
        <v>760.2</v>
      </c>
      <c r="J1147" s="8" t="s">
        <v>19</v>
      </c>
      <c r="K1147" s="10">
        <f t="shared" si="70"/>
        <v>430.20000000000005</v>
      </c>
      <c r="L1147" s="11">
        <f t="shared" si="71"/>
        <v>430.20000000000005</v>
      </c>
      <c r="M1147" s="19">
        <f t="shared" si="72"/>
        <v>56.590370955011835</v>
      </c>
    </row>
    <row r="1148" spans="1:13" x14ac:dyDescent="0.3">
      <c r="A1148" s="7" t="s">
        <v>269</v>
      </c>
      <c r="B1148" s="8" t="s">
        <v>44</v>
      </c>
      <c r="C1148" s="17">
        <v>18.5</v>
      </c>
      <c r="D1148" s="8">
        <v>142180</v>
      </c>
      <c r="E1148" s="8" t="s">
        <v>18</v>
      </c>
      <c r="F1148" s="8">
        <v>4</v>
      </c>
      <c r="G1148" s="23">
        <f t="shared" si="69"/>
        <v>74</v>
      </c>
      <c r="H1148" s="9">
        <v>94.5</v>
      </c>
      <c r="I1148" s="9">
        <v>378</v>
      </c>
      <c r="J1148" s="8" t="s">
        <v>19</v>
      </c>
      <c r="K1148" s="10">
        <f t="shared" si="70"/>
        <v>76</v>
      </c>
      <c r="L1148" s="11">
        <f t="shared" si="71"/>
        <v>304</v>
      </c>
      <c r="M1148" s="19">
        <f t="shared" si="72"/>
        <v>80.423280423280417</v>
      </c>
    </row>
    <row r="1149" spans="1:13" x14ac:dyDescent="0.3">
      <c r="A1149" s="7" t="s">
        <v>335</v>
      </c>
      <c r="B1149" s="8" t="s">
        <v>23</v>
      </c>
      <c r="C1149" s="17">
        <v>37</v>
      </c>
      <c r="D1149" s="8">
        <v>142181</v>
      </c>
      <c r="E1149" s="8" t="s">
        <v>18</v>
      </c>
      <c r="F1149" s="8">
        <v>1</v>
      </c>
      <c r="G1149" s="23">
        <f t="shared" si="69"/>
        <v>37</v>
      </c>
      <c r="H1149" s="9">
        <v>148.5</v>
      </c>
      <c r="I1149" s="9">
        <v>148.5</v>
      </c>
      <c r="J1149" s="8" t="s">
        <v>19</v>
      </c>
      <c r="K1149" s="10">
        <f t="shared" si="70"/>
        <v>111.5</v>
      </c>
      <c r="L1149" s="11">
        <f t="shared" si="71"/>
        <v>111.5</v>
      </c>
      <c r="M1149" s="19">
        <f t="shared" si="72"/>
        <v>75.084175084175087</v>
      </c>
    </row>
    <row r="1150" spans="1:13" x14ac:dyDescent="0.3">
      <c r="A1150" s="7" t="s">
        <v>171</v>
      </c>
      <c r="B1150" s="8" t="s">
        <v>13</v>
      </c>
      <c r="C1150" s="17">
        <v>267</v>
      </c>
      <c r="D1150" s="8">
        <v>142182</v>
      </c>
      <c r="E1150" s="8" t="s">
        <v>38</v>
      </c>
      <c r="F1150" s="8">
        <v>1</v>
      </c>
      <c r="G1150" s="23">
        <f t="shared" si="69"/>
        <v>267</v>
      </c>
      <c r="H1150" s="9">
        <v>1273.5</v>
      </c>
      <c r="I1150" s="9">
        <v>1273.5</v>
      </c>
      <c r="J1150" s="8" t="s">
        <v>39</v>
      </c>
      <c r="K1150" s="10">
        <f t="shared" si="70"/>
        <v>1006.5</v>
      </c>
      <c r="L1150" s="11">
        <f t="shared" si="71"/>
        <v>1006.5</v>
      </c>
      <c r="M1150" s="19">
        <f t="shared" si="72"/>
        <v>79.034157832744398</v>
      </c>
    </row>
    <row r="1151" spans="1:13" x14ac:dyDescent="0.3">
      <c r="A1151" s="7" t="s">
        <v>216</v>
      </c>
      <c r="B1151" s="8" t="s">
        <v>156</v>
      </c>
      <c r="C1151" s="17">
        <v>124</v>
      </c>
      <c r="D1151" s="8">
        <v>142182</v>
      </c>
      <c r="E1151" s="8" t="s">
        <v>38</v>
      </c>
      <c r="F1151" s="8">
        <v>1</v>
      </c>
      <c r="G1151" s="23">
        <f t="shared" si="69"/>
        <v>124</v>
      </c>
      <c r="H1151" s="9">
        <v>616.5</v>
      </c>
      <c r="I1151" s="9">
        <v>616.5</v>
      </c>
      <c r="J1151" s="8" t="s">
        <v>39</v>
      </c>
      <c r="K1151" s="10">
        <f t="shared" si="70"/>
        <v>492.5</v>
      </c>
      <c r="L1151" s="11">
        <f t="shared" si="71"/>
        <v>492.5</v>
      </c>
      <c r="M1151" s="19">
        <f t="shared" si="72"/>
        <v>79.886455798864546</v>
      </c>
    </row>
    <row r="1152" spans="1:13" x14ac:dyDescent="0.3">
      <c r="A1152" s="7" t="s">
        <v>505</v>
      </c>
      <c r="B1152" s="8" t="s">
        <v>21</v>
      </c>
      <c r="C1152" s="17">
        <v>180</v>
      </c>
      <c r="D1152" s="8">
        <v>142183</v>
      </c>
      <c r="E1152" s="8" t="s">
        <v>18</v>
      </c>
      <c r="F1152" s="8">
        <v>1</v>
      </c>
      <c r="G1152" s="23">
        <f t="shared" si="69"/>
        <v>180</v>
      </c>
      <c r="H1152" s="9">
        <v>570.5</v>
      </c>
      <c r="I1152" s="9">
        <v>570.5</v>
      </c>
      <c r="J1152" s="8" t="s">
        <v>19</v>
      </c>
      <c r="K1152" s="10">
        <f t="shared" si="70"/>
        <v>390.5</v>
      </c>
      <c r="L1152" s="11">
        <f t="shared" si="71"/>
        <v>390.5</v>
      </c>
      <c r="M1152" s="19">
        <f t="shared" si="72"/>
        <v>68.448729184925512</v>
      </c>
    </row>
    <row r="1153" spans="1:13" x14ac:dyDescent="0.3">
      <c r="A1153" s="7" t="s">
        <v>102</v>
      </c>
      <c r="B1153" s="8" t="s">
        <v>60</v>
      </c>
      <c r="C1153" s="17">
        <v>57</v>
      </c>
      <c r="D1153" s="8">
        <v>142184</v>
      </c>
      <c r="E1153" s="8" t="s">
        <v>18</v>
      </c>
      <c r="F1153" s="8">
        <v>1</v>
      </c>
      <c r="G1153" s="23">
        <f t="shared" si="69"/>
        <v>57</v>
      </c>
      <c r="H1153" s="9">
        <v>216.75</v>
      </c>
      <c r="I1153" s="9">
        <v>216.75</v>
      </c>
      <c r="J1153" s="8" t="s">
        <v>19</v>
      </c>
      <c r="K1153" s="10">
        <f t="shared" si="70"/>
        <v>159.75</v>
      </c>
      <c r="L1153" s="11">
        <f t="shared" si="71"/>
        <v>159.75</v>
      </c>
      <c r="M1153" s="19">
        <f t="shared" si="72"/>
        <v>73.702422145328711</v>
      </c>
    </row>
    <row r="1154" spans="1:13" x14ac:dyDescent="0.3">
      <c r="A1154" s="7" t="s">
        <v>102</v>
      </c>
      <c r="B1154" s="8" t="s">
        <v>60</v>
      </c>
      <c r="C1154" s="17">
        <v>57</v>
      </c>
      <c r="D1154" s="8">
        <v>142184</v>
      </c>
      <c r="E1154" s="8" t="s">
        <v>18</v>
      </c>
      <c r="F1154" s="8">
        <v>1</v>
      </c>
      <c r="G1154" s="23">
        <f t="shared" ref="G1154:G1217" si="73">I1154-L1154</f>
        <v>57</v>
      </c>
      <c r="H1154" s="9">
        <v>216.75</v>
      </c>
      <c r="I1154" s="9">
        <v>216.75</v>
      </c>
      <c r="J1154" s="8" t="s">
        <v>19</v>
      </c>
      <c r="K1154" s="10">
        <f t="shared" ref="K1154:K1217" si="74">H1154-C1154</f>
        <v>159.75</v>
      </c>
      <c r="L1154" s="11">
        <f t="shared" ref="L1154:L1217" si="75">K1154*F1154</f>
        <v>159.75</v>
      </c>
      <c r="M1154" s="19">
        <f t="shared" si="72"/>
        <v>73.702422145328711</v>
      </c>
    </row>
    <row r="1155" spans="1:13" x14ac:dyDescent="0.3">
      <c r="A1155" s="7" t="s">
        <v>506</v>
      </c>
      <c r="B1155" s="8" t="s">
        <v>35</v>
      </c>
      <c r="C1155" s="17">
        <v>54</v>
      </c>
      <c r="D1155" s="8">
        <v>142185</v>
      </c>
      <c r="E1155" s="8" t="s">
        <v>14</v>
      </c>
      <c r="F1155" s="8">
        <v>1</v>
      </c>
      <c r="G1155" s="23">
        <f t="shared" si="73"/>
        <v>54</v>
      </c>
      <c r="H1155" s="9">
        <v>247.5</v>
      </c>
      <c r="I1155" s="9">
        <v>247.5</v>
      </c>
      <c r="J1155" s="8" t="s">
        <v>15</v>
      </c>
      <c r="K1155" s="10">
        <f t="shared" si="74"/>
        <v>193.5</v>
      </c>
      <c r="L1155" s="11">
        <f t="shared" si="75"/>
        <v>193.5</v>
      </c>
      <c r="M1155" s="19">
        <f t="shared" si="72"/>
        <v>78.181818181818187</v>
      </c>
    </row>
    <row r="1156" spans="1:13" x14ac:dyDescent="0.3">
      <c r="A1156" s="7" t="s">
        <v>59</v>
      </c>
      <c r="B1156" s="8" t="s">
        <v>60</v>
      </c>
      <c r="C1156" s="17">
        <v>50</v>
      </c>
      <c r="D1156" s="8">
        <v>142185</v>
      </c>
      <c r="E1156" s="8" t="s">
        <v>14</v>
      </c>
      <c r="F1156" s="8">
        <v>2</v>
      </c>
      <c r="G1156" s="23">
        <f t="shared" si="73"/>
        <v>100</v>
      </c>
      <c r="H1156" s="9">
        <v>202.5</v>
      </c>
      <c r="I1156" s="9">
        <v>405</v>
      </c>
      <c r="J1156" s="8" t="s">
        <v>15</v>
      </c>
      <c r="K1156" s="10">
        <f t="shared" si="74"/>
        <v>152.5</v>
      </c>
      <c r="L1156" s="11">
        <f t="shared" si="75"/>
        <v>305</v>
      </c>
      <c r="M1156" s="19">
        <f t="shared" si="72"/>
        <v>75.308641975308646</v>
      </c>
    </row>
    <row r="1157" spans="1:13" x14ac:dyDescent="0.3">
      <c r="A1157" s="7" t="s">
        <v>422</v>
      </c>
      <c r="B1157" s="8" t="s">
        <v>17</v>
      </c>
      <c r="C1157" s="17">
        <v>68</v>
      </c>
      <c r="D1157" s="8">
        <v>142185</v>
      </c>
      <c r="E1157" s="8" t="s">
        <v>14</v>
      </c>
      <c r="F1157" s="8">
        <v>2</v>
      </c>
      <c r="G1157" s="23">
        <f t="shared" si="73"/>
        <v>136</v>
      </c>
      <c r="H1157" s="9">
        <v>155.4</v>
      </c>
      <c r="I1157" s="9">
        <v>310.8</v>
      </c>
      <c r="J1157" s="8" t="s">
        <v>15</v>
      </c>
      <c r="K1157" s="10">
        <f t="shared" si="74"/>
        <v>87.4</v>
      </c>
      <c r="L1157" s="11">
        <f t="shared" si="75"/>
        <v>174.8</v>
      </c>
      <c r="M1157" s="19">
        <f t="shared" si="72"/>
        <v>56.241956241956245</v>
      </c>
    </row>
    <row r="1158" spans="1:13" x14ac:dyDescent="0.3">
      <c r="A1158" s="7" t="s">
        <v>59</v>
      </c>
      <c r="B1158" s="8" t="s">
        <v>60</v>
      </c>
      <c r="C1158" s="17">
        <v>50</v>
      </c>
      <c r="D1158" s="8">
        <v>142186</v>
      </c>
      <c r="E1158" s="8" t="s">
        <v>18</v>
      </c>
      <c r="F1158" s="8">
        <v>6</v>
      </c>
      <c r="G1158" s="23">
        <f t="shared" si="73"/>
        <v>300</v>
      </c>
      <c r="H1158" s="9">
        <v>202.5</v>
      </c>
      <c r="I1158" s="9">
        <v>1215</v>
      </c>
      <c r="J1158" s="8" t="s">
        <v>19</v>
      </c>
      <c r="K1158" s="10">
        <f t="shared" si="74"/>
        <v>152.5</v>
      </c>
      <c r="L1158" s="11">
        <f t="shared" si="75"/>
        <v>915</v>
      </c>
      <c r="M1158" s="19">
        <f t="shared" si="72"/>
        <v>75.308641975308646</v>
      </c>
    </row>
    <row r="1159" spans="1:13" x14ac:dyDescent="0.3">
      <c r="A1159" s="7" t="s">
        <v>507</v>
      </c>
      <c r="B1159" s="8" t="s">
        <v>74</v>
      </c>
      <c r="C1159" s="17">
        <v>513</v>
      </c>
      <c r="D1159" s="8">
        <v>142187</v>
      </c>
      <c r="E1159" s="8" t="s">
        <v>38</v>
      </c>
      <c r="F1159" s="8">
        <v>1</v>
      </c>
      <c r="G1159" s="23">
        <f t="shared" si="73"/>
        <v>513</v>
      </c>
      <c r="H1159" s="9">
        <v>2155</v>
      </c>
      <c r="I1159" s="9">
        <v>2155</v>
      </c>
      <c r="J1159" s="8" t="s">
        <v>33</v>
      </c>
      <c r="K1159" s="10">
        <f t="shared" si="74"/>
        <v>1642</v>
      </c>
      <c r="L1159" s="11">
        <f t="shared" si="75"/>
        <v>1642</v>
      </c>
      <c r="M1159" s="19">
        <f t="shared" si="72"/>
        <v>76.194895591647324</v>
      </c>
    </row>
    <row r="1160" spans="1:13" x14ac:dyDescent="0.3">
      <c r="A1160" s="7" t="s">
        <v>105</v>
      </c>
      <c r="B1160" s="8" t="s">
        <v>60</v>
      </c>
      <c r="C1160" s="17">
        <v>56</v>
      </c>
      <c r="D1160" s="8">
        <v>142188</v>
      </c>
      <c r="E1160" s="8" t="s">
        <v>18</v>
      </c>
      <c r="F1160" s="8">
        <v>1</v>
      </c>
      <c r="G1160" s="23">
        <f t="shared" si="73"/>
        <v>56</v>
      </c>
      <c r="H1160" s="9">
        <v>229.5</v>
      </c>
      <c r="I1160" s="9">
        <v>229.5</v>
      </c>
      <c r="J1160" s="8" t="s">
        <v>19</v>
      </c>
      <c r="K1160" s="10">
        <f t="shared" si="74"/>
        <v>173.5</v>
      </c>
      <c r="L1160" s="11">
        <f t="shared" si="75"/>
        <v>173.5</v>
      </c>
      <c r="M1160" s="19">
        <f t="shared" si="72"/>
        <v>75.599128540305017</v>
      </c>
    </row>
    <row r="1161" spans="1:13" x14ac:dyDescent="0.3">
      <c r="A1161" s="7" t="s">
        <v>269</v>
      </c>
      <c r="B1161" s="8" t="s">
        <v>44</v>
      </c>
      <c r="C1161" s="17">
        <v>18.5</v>
      </c>
      <c r="D1161" s="8">
        <v>142189</v>
      </c>
      <c r="E1161" s="8" t="s">
        <v>18</v>
      </c>
      <c r="F1161" s="8">
        <v>5</v>
      </c>
      <c r="G1161" s="23">
        <f t="shared" si="73"/>
        <v>92.5</v>
      </c>
      <c r="H1161" s="9">
        <v>94.5</v>
      </c>
      <c r="I1161" s="9">
        <v>472.5</v>
      </c>
      <c r="J1161" s="8" t="s">
        <v>66</v>
      </c>
      <c r="K1161" s="10">
        <f t="shared" si="74"/>
        <v>76</v>
      </c>
      <c r="L1161" s="11">
        <f t="shared" si="75"/>
        <v>380</v>
      </c>
      <c r="M1161" s="19">
        <f t="shared" si="72"/>
        <v>80.423280423280417</v>
      </c>
    </row>
    <row r="1162" spans="1:13" x14ac:dyDescent="0.3">
      <c r="A1162" s="7" t="s">
        <v>493</v>
      </c>
      <c r="B1162" s="8" t="s">
        <v>21</v>
      </c>
      <c r="C1162" s="17">
        <v>219</v>
      </c>
      <c r="D1162" s="8">
        <v>142189</v>
      </c>
      <c r="E1162" s="8" t="s">
        <v>18</v>
      </c>
      <c r="F1162" s="8">
        <v>1</v>
      </c>
      <c r="G1162" s="23">
        <f t="shared" si="73"/>
        <v>219</v>
      </c>
      <c r="H1162" s="9">
        <v>689.5</v>
      </c>
      <c r="I1162" s="9">
        <v>689.5</v>
      </c>
      <c r="J1162" s="8" t="s">
        <v>66</v>
      </c>
      <c r="K1162" s="10">
        <f t="shared" si="74"/>
        <v>470.5</v>
      </c>
      <c r="L1162" s="11">
        <f t="shared" si="75"/>
        <v>470.5</v>
      </c>
      <c r="M1162" s="19">
        <f t="shared" si="72"/>
        <v>68.23785351704133</v>
      </c>
    </row>
    <row r="1163" spans="1:13" x14ac:dyDescent="0.3">
      <c r="A1163" s="7" t="s">
        <v>91</v>
      </c>
      <c r="B1163" s="8" t="s">
        <v>60</v>
      </c>
      <c r="C1163" s="17">
        <v>64.5</v>
      </c>
      <c r="D1163" s="8">
        <v>142190</v>
      </c>
      <c r="E1163" s="8" t="s">
        <v>14</v>
      </c>
      <c r="F1163" s="8">
        <v>3</v>
      </c>
      <c r="G1163" s="23">
        <f t="shared" si="73"/>
        <v>193.5</v>
      </c>
      <c r="H1163" s="9">
        <v>256.5</v>
      </c>
      <c r="I1163" s="9">
        <v>769.5</v>
      </c>
      <c r="J1163" s="8" t="s">
        <v>15</v>
      </c>
      <c r="K1163" s="10">
        <f t="shared" si="74"/>
        <v>192</v>
      </c>
      <c r="L1163" s="11">
        <f t="shared" si="75"/>
        <v>576</v>
      </c>
      <c r="M1163" s="19">
        <f t="shared" si="72"/>
        <v>74.853801169590639</v>
      </c>
    </row>
    <row r="1164" spans="1:13" x14ac:dyDescent="0.3">
      <c r="A1164" s="7" t="s">
        <v>105</v>
      </c>
      <c r="B1164" s="8" t="s">
        <v>60</v>
      </c>
      <c r="C1164" s="17">
        <v>56</v>
      </c>
      <c r="D1164" s="8">
        <v>142191</v>
      </c>
      <c r="E1164" s="8" t="s">
        <v>14</v>
      </c>
      <c r="F1164" s="8">
        <v>1</v>
      </c>
      <c r="G1164" s="23">
        <f t="shared" si="73"/>
        <v>56</v>
      </c>
      <c r="H1164" s="9">
        <v>229.5</v>
      </c>
      <c r="I1164" s="9">
        <v>229.5</v>
      </c>
      <c r="J1164" s="8" t="s">
        <v>15</v>
      </c>
      <c r="K1164" s="10">
        <f t="shared" si="74"/>
        <v>173.5</v>
      </c>
      <c r="L1164" s="11">
        <f t="shared" si="75"/>
        <v>173.5</v>
      </c>
      <c r="M1164" s="19">
        <f t="shared" si="72"/>
        <v>75.599128540305017</v>
      </c>
    </row>
    <row r="1165" spans="1:13" x14ac:dyDescent="0.3">
      <c r="A1165" s="7" t="s">
        <v>147</v>
      </c>
      <c r="B1165" s="8" t="s">
        <v>60</v>
      </c>
      <c r="C1165" s="17">
        <v>61.5</v>
      </c>
      <c r="D1165" s="8">
        <v>142192</v>
      </c>
      <c r="E1165" s="8" t="s">
        <v>14</v>
      </c>
      <c r="F1165" s="8">
        <v>3</v>
      </c>
      <c r="G1165" s="23">
        <f t="shared" si="73"/>
        <v>184.5</v>
      </c>
      <c r="H1165" s="9">
        <v>220</v>
      </c>
      <c r="I1165" s="9">
        <v>660</v>
      </c>
      <c r="J1165" s="8" t="s">
        <v>15</v>
      </c>
      <c r="K1165" s="10">
        <f t="shared" si="74"/>
        <v>158.5</v>
      </c>
      <c r="L1165" s="11">
        <f t="shared" si="75"/>
        <v>475.5</v>
      </c>
      <c r="M1165" s="19">
        <f t="shared" si="72"/>
        <v>72.045454545454547</v>
      </c>
    </row>
    <row r="1166" spans="1:13" x14ac:dyDescent="0.3">
      <c r="A1166" s="7" t="s">
        <v>297</v>
      </c>
      <c r="B1166" s="8" t="s">
        <v>50</v>
      </c>
      <c r="C1166" s="17">
        <v>38</v>
      </c>
      <c r="D1166" s="8">
        <v>142193</v>
      </c>
      <c r="E1166" s="8" t="s">
        <v>14</v>
      </c>
      <c r="F1166" s="8">
        <v>1</v>
      </c>
      <c r="G1166" s="23">
        <f t="shared" si="73"/>
        <v>38</v>
      </c>
      <c r="H1166" s="9">
        <v>202.5</v>
      </c>
      <c r="I1166" s="9">
        <v>202.5</v>
      </c>
      <c r="J1166" s="8" t="s">
        <v>39</v>
      </c>
      <c r="K1166" s="10">
        <f t="shared" si="74"/>
        <v>164.5</v>
      </c>
      <c r="L1166" s="11">
        <f t="shared" si="75"/>
        <v>164.5</v>
      </c>
      <c r="M1166" s="19">
        <f t="shared" si="72"/>
        <v>81.23456790123457</v>
      </c>
    </row>
    <row r="1167" spans="1:13" x14ac:dyDescent="0.3">
      <c r="A1167" s="7" t="s">
        <v>508</v>
      </c>
      <c r="B1167" s="8">
        <v>0</v>
      </c>
      <c r="C1167" s="17">
        <v>0</v>
      </c>
      <c r="D1167" s="8">
        <v>142194</v>
      </c>
      <c r="E1167" s="8" t="s">
        <v>125</v>
      </c>
      <c r="F1167" s="8">
        <v>1</v>
      </c>
      <c r="G1167" s="23">
        <f t="shared" si="73"/>
        <v>0</v>
      </c>
      <c r="H1167" s="9">
        <v>336.6</v>
      </c>
      <c r="I1167" s="9">
        <v>336.6</v>
      </c>
      <c r="J1167" s="8" t="s">
        <v>126</v>
      </c>
      <c r="K1167" s="10">
        <f t="shared" si="74"/>
        <v>336.6</v>
      </c>
      <c r="L1167" s="11">
        <f t="shared" si="75"/>
        <v>336.6</v>
      </c>
      <c r="M1167" s="19">
        <f t="shared" ref="M1167:M1230" si="76">L1167/I1167*100</f>
        <v>100</v>
      </c>
    </row>
    <row r="1168" spans="1:13" x14ac:dyDescent="0.3">
      <c r="A1168" s="7" t="s">
        <v>123</v>
      </c>
      <c r="B1168" s="8" t="s">
        <v>26</v>
      </c>
      <c r="C1168" s="17">
        <v>72.150000000000006</v>
      </c>
      <c r="D1168" s="8">
        <v>142195</v>
      </c>
      <c r="E1168" s="8" t="s">
        <v>14</v>
      </c>
      <c r="F1168" s="8">
        <v>2</v>
      </c>
      <c r="G1168" s="23">
        <f t="shared" si="73"/>
        <v>144.30000000000001</v>
      </c>
      <c r="H1168" s="9">
        <v>292.5</v>
      </c>
      <c r="I1168" s="9">
        <v>585</v>
      </c>
      <c r="J1168" s="8" t="s">
        <v>15</v>
      </c>
      <c r="K1168" s="10">
        <f t="shared" si="74"/>
        <v>220.35</v>
      </c>
      <c r="L1168" s="11">
        <f t="shared" si="75"/>
        <v>440.7</v>
      </c>
      <c r="M1168" s="19">
        <f t="shared" si="76"/>
        <v>75.333333333333329</v>
      </c>
    </row>
    <row r="1169" spans="1:13" x14ac:dyDescent="0.3">
      <c r="A1169" s="7" t="s">
        <v>171</v>
      </c>
      <c r="B1169" s="8" t="s">
        <v>13</v>
      </c>
      <c r="C1169" s="17">
        <v>267</v>
      </c>
      <c r="D1169" s="8">
        <v>142196</v>
      </c>
      <c r="E1169" s="8" t="s">
        <v>125</v>
      </c>
      <c r="F1169" s="8">
        <v>1</v>
      </c>
      <c r="G1169" s="23">
        <f t="shared" si="73"/>
        <v>267</v>
      </c>
      <c r="H1169" s="9">
        <v>1273.5</v>
      </c>
      <c r="I1169" s="9">
        <v>1273.5</v>
      </c>
      <c r="J1169" s="8" t="s">
        <v>126</v>
      </c>
      <c r="K1169" s="10">
        <f t="shared" si="74"/>
        <v>1006.5</v>
      </c>
      <c r="L1169" s="11">
        <f t="shared" si="75"/>
        <v>1006.5</v>
      </c>
      <c r="M1169" s="19">
        <f t="shared" si="76"/>
        <v>79.034157832744398</v>
      </c>
    </row>
    <row r="1170" spans="1:13" x14ac:dyDescent="0.3">
      <c r="A1170" s="7" t="s">
        <v>183</v>
      </c>
      <c r="B1170" s="8" t="s">
        <v>23</v>
      </c>
      <c r="C1170" s="17">
        <v>76</v>
      </c>
      <c r="D1170" s="8">
        <v>142197</v>
      </c>
      <c r="E1170" s="8" t="s">
        <v>18</v>
      </c>
      <c r="F1170" s="8">
        <v>1</v>
      </c>
      <c r="G1170" s="23">
        <f t="shared" si="73"/>
        <v>76</v>
      </c>
      <c r="H1170" s="9">
        <v>288.75</v>
      </c>
      <c r="I1170" s="9">
        <v>288.75</v>
      </c>
      <c r="J1170" s="8" t="s">
        <v>33</v>
      </c>
      <c r="K1170" s="10">
        <f t="shared" si="74"/>
        <v>212.75</v>
      </c>
      <c r="L1170" s="11">
        <f t="shared" si="75"/>
        <v>212.75</v>
      </c>
      <c r="M1170" s="19">
        <f t="shared" si="76"/>
        <v>73.679653679653683</v>
      </c>
    </row>
    <row r="1171" spans="1:13" x14ac:dyDescent="0.3">
      <c r="A1171" s="7" t="s">
        <v>509</v>
      </c>
      <c r="B1171" s="8" t="s">
        <v>94</v>
      </c>
      <c r="C1171" s="17">
        <v>21</v>
      </c>
      <c r="D1171" s="8">
        <v>142197</v>
      </c>
      <c r="E1171" s="8" t="s">
        <v>18</v>
      </c>
      <c r="F1171" s="8">
        <v>1</v>
      </c>
      <c r="G1171" s="23">
        <f t="shared" si="73"/>
        <v>21</v>
      </c>
      <c r="H1171" s="9">
        <v>49.5</v>
      </c>
      <c r="I1171" s="9">
        <v>49.5</v>
      </c>
      <c r="J1171" s="8" t="s">
        <v>33</v>
      </c>
      <c r="K1171" s="10">
        <f t="shared" si="74"/>
        <v>28.5</v>
      </c>
      <c r="L1171" s="11">
        <f t="shared" si="75"/>
        <v>28.5</v>
      </c>
      <c r="M1171" s="19">
        <f t="shared" si="76"/>
        <v>57.575757575757578</v>
      </c>
    </row>
    <row r="1172" spans="1:13" x14ac:dyDescent="0.3">
      <c r="A1172" s="7" t="s">
        <v>510</v>
      </c>
      <c r="B1172" s="8" t="s">
        <v>94</v>
      </c>
      <c r="C1172" s="17">
        <v>16</v>
      </c>
      <c r="D1172" s="8">
        <v>142197</v>
      </c>
      <c r="E1172" s="8" t="s">
        <v>18</v>
      </c>
      <c r="F1172" s="8">
        <v>1</v>
      </c>
      <c r="G1172" s="23">
        <f t="shared" si="73"/>
        <v>16</v>
      </c>
      <c r="H1172" s="9">
        <v>40.5</v>
      </c>
      <c r="I1172" s="9">
        <v>40.5</v>
      </c>
      <c r="J1172" s="8" t="s">
        <v>33</v>
      </c>
      <c r="K1172" s="10">
        <f t="shared" si="74"/>
        <v>24.5</v>
      </c>
      <c r="L1172" s="11">
        <f t="shared" si="75"/>
        <v>24.5</v>
      </c>
      <c r="M1172" s="19">
        <f t="shared" si="76"/>
        <v>60.493827160493829</v>
      </c>
    </row>
    <row r="1173" spans="1:13" x14ac:dyDescent="0.3">
      <c r="A1173" s="7" t="s">
        <v>277</v>
      </c>
      <c r="B1173" s="8" t="s">
        <v>60</v>
      </c>
      <c r="C1173" s="17">
        <v>50</v>
      </c>
      <c r="D1173" s="8">
        <v>142198</v>
      </c>
      <c r="E1173" s="8" t="s">
        <v>14</v>
      </c>
      <c r="F1173" s="8">
        <v>2</v>
      </c>
      <c r="G1173" s="23">
        <f t="shared" si="73"/>
        <v>100</v>
      </c>
      <c r="H1173" s="9">
        <v>202.5</v>
      </c>
      <c r="I1173" s="9">
        <v>405</v>
      </c>
      <c r="J1173" s="8" t="s">
        <v>15</v>
      </c>
      <c r="K1173" s="10">
        <f t="shared" si="74"/>
        <v>152.5</v>
      </c>
      <c r="L1173" s="11">
        <f t="shared" si="75"/>
        <v>305</v>
      </c>
      <c r="M1173" s="19">
        <f t="shared" si="76"/>
        <v>75.308641975308646</v>
      </c>
    </row>
    <row r="1174" spans="1:13" x14ac:dyDescent="0.3">
      <c r="A1174" s="7" t="s">
        <v>53</v>
      </c>
      <c r="B1174" s="8" t="s">
        <v>54</v>
      </c>
      <c r="C1174" s="17">
        <v>206</v>
      </c>
      <c r="D1174" s="8">
        <v>142199</v>
      </c>
      <c r="E1174" s="8" t="s">
        <v>18</v>
      </c>
      <c r="F1174" s="8">
        <v>1</v>
      </c>
      <c r="G1174" s="23">
        <f t="shared" si="73"/>
        <v>206</v>
      </c>
      <c r="H1174" s="9">
        <v>796.5</v>
      </c>
      <c r="I1174" s="9">
        <v>796.5</v>
      </c>
      <c r="J1174" s="8" t="s">
        <v>66</v>
      </c>
      <c r="K1174" s="10">
        <f t="shared" si="74"/>
        <v>590.5</v>
      </c>
      <c r="L1174" s="11">
        <f t="shared" si="75"/>
        <v>590.5</v>
      </c>
      <c r="M1174" s="19">
        <f t="shared" si="76"/>
        <v>74.136848713119889</v>
      </c>
    </row>
    <row r="1175" spans="1:13" x14ac:dyDescent="0.3">
      <c r="A1175" s="7" t="s">
        <v>369</v>
      </c>
      <c r="B1175" s="8" t="s">
        <v>41</v>
      </c>
      <c r="C1175" s="17">
        <v>369</v>
      </c>
      <c r="D1175" s="8">
        <v>142200</v>
      </c>
      <c r="E1175" s="8" t="s">
        <v>14</v>
      </c>
      <c r="F1175" s="8">
        <v>1</v>
      </c>
      <c r="G1175" s="23">
        <f t="shared" si="73"/>
        <v>369</v>
      </c>
      <c r="H1175" s="9">
        <v>1494.9</v>
      </c>
      <c r="I1175" s="9">
        <v>1494.9</v>
      </c>
      <c r="J1175" s="8" t="s">
        <v>15</v>
      </c>
      <c r="K1175" s="10">
        <f t="shared" si="74"/>
        <v>1125.9000000000001</v>
      </c>
      <c r="L1175" s="11">
        <f t="shared" si="75"/>
        <v>1125.9000000000001</v>
      </c>
      <c r="M1175" s="19">
        <f t="shared" si="76"/>
        <v>75.316074653822994</v>
      </c>
    </row>
    <row r="1176" spans="1:13" x14ac:dyDescent="0.3">
      <c r="A1176" s="7" t="s">
        <v>511</v>
      </c>
      <c r="B1176" s="8" t="s">
        <v>17</v>
      </c>
      <c r="C1176" s="17">
        <v>88</v>
      </c>
      <c r="D1176" s="8">
        <v>142201</v>
      </c>
      <c r="E1176" s="8" t="s">
        <v>14</v>
      </c>
      <c r="F1176" s="8">
        <v>1</v>
      </c>
      <c r="G1176" s="23">
        <f t="shared" si="73"/>
        <v>88</v>
      </c>
      <c r="H1176" s="9">
        <v>337.6</v>
      </c>
      <c r="I1176" s="9">
        <v>337.6</v>
      </c>
      <c r="J1176" s="8" t="s">
        <v>15</v>
      </c>
      <c r="K1176" s="10">
        <f t="shared" si="74"/>
        <v>249.60000000000002</v>
      </c>
      <c r="L1176" s="11">
        <f t="shared" si="75"/>
        <v>249.60000000000002</v>
      </c>
      <c r="M1176" s="19">
        <f t="shared" si="76"/>
        <v>73.93364928909952</v>
      </c>
    </row>
    <row r="1177" spans="1:13" x14ac:dyDescent="0.3">
      <c r="A1177" s="7" t="s">
        <v>28</v>
      </c>
      <c r="B1177" s="8" t="s">
        <v>17</v>
      </c>
      <c r="C1177" s="17">
        <v>45</v>
      </c>
      <c r="D1177" s="8">
        <v>142202</v>
      </c>
      <c r="E1177" s="8" t="s">
        <v>27</v>
      </c>
      <c r="F1177" s="8">
        <v>1</v>
      </c>
      <c r="G1177" s="23">
        <f t="shared" si="73"/>
        <v>45</v>
      </c>
      <c r="H1177" s="9">
        <v>102.9</v>
      </c>
      <c r="I1177" s="9">
        <v>102.9</v>
      </c>
      <c r="J1177" s="8" t="s">
        <v>19</v>
      </c>
      <c r="K1177" s="10">
        <f t="shared" si="74"/>
        <v>57.900000000000006</v>
      </c>
      <c r="L1177" s="11">
        <f t="shared" si="75"/>
        <v>57.900000000000006</v>
      </c>
      <c r="M1177" s="19">
        <f t="shared" si="76"/>
        <v>56.268221574344025</v>
      </c>
    </row>
    <row r="1178" spans="1:13" x14ac:dyDescent="0.3">
      <c r="A1178" s="7" t="s">
        <v>512</v>
      </c>
      <c r="B1178" s="8" t="s">
        <v>60</v>
      </c>
      <c r="C1178" s="17">
        <v>54</v>
      </c>
      <c r="D1178" s="8">
        <v>142203</v>
      </c>
      <c r="E1178" s="8" t="s">
        <v>18</v>
      </c>
      <c r="F1178" s="8">
        <v>1</v>
      </c>
      <c r="G1178" s="23">
        <f t="shared" si="73"/>
        <v>54</v>
      </c>
      <c r="H1178" s="9">
        <v>147</v>
      </c>
      <c r="I1178" s="9">
        <v>147</v>
      </c>
      <c r="J1178" s="8" t="s">
        <v>33</v>
      </c>
      <c r="K1178" s="10">
        <f t="shared" si="74"/>
        <v>93</v>
      </c>
      <c r="L1178" s="11">
        <f t="shared" si="75"/>
        <v>93</v>
      </c>
      <c r="M1178" s="19">
        <f t="shared" si="76"/>
        <v>63.265306122448983</v>
      </c>
    </row>
    <row r="1179" spans="1:13" x14ac:dyDescent="0.3">
      <c r="A1179" s="7" t="s">
        <v>512</v>
      </c>
      <c r="B1179" s="8" t="s">
        <v>60</v>
      </c>
      <c r="C1179" s="17">
        <v>54</v>
      </c>
      <c r="D1179" s="8">
        <v>142203</v>
      </c>
      <c r="E1179" s="8" t="s">
        <v>18</v>
      </c>
      <c r="F1179" s="8">
        <v>1</v>
      </c>
      <c r="G1179" s="23">
        <f t="shared" si="73"/>
        <v>54</v>
      </c>
      <c r="H1179" s="9">
        <v>176.4</v>
      </c>
      <c r="I1179" s="9">
        <v>176.4</v>
      </c>
      <c r="J1179" s="8" t="s">
        <v>33</v>
      </c>
      <c r="K1179" s="10">
        <f t="shared" si="74"/>
        <v>122.4</v>
      </c>
      <c r="L1179" s="11">
        <f t="shared" si="75"/>
        <v>122.4</v>
      </c>
      <c r="M1179" s="19">
        <f t="shared" si="76"/>
        <v>69.387755102040813</v>
      </c>
    </row>
    <row r="1180" spans="1:13" x14ac:dyDescent="0.3">
      <c r="A1180" s="7" t="s">
        <v>95</v>
      </c>
      <c r="B1180" s="8" t="s">
        <v>96</v>
      </c>
      <c r="C1180" s="17">
        <v>90</v>
      </c>
      <c r="D1180" s="8">
        <v>142204</v>
      </c>
      <c r="E1180" s="8" t="s">
        <v>14</v>
      </c>
      <c r="F1180" s="8">
        <v>2</v>
      </c>
      <c r="G1180" s="23">
        <f t="shared" si="73"/>
        <v>180</v>
      </c>
      <c r="H1180" s="9">
        <v>409.5</v>
      </c>
      <c r="I1180" s="9">
        <v>819</v>
      </c>
      <c r="J1180" s="8" t="s">
        <v>15</v>
      </c>
      <c r="K1180" s="10">
        <f t="shared" si="74"/>
        <v>319.5</v>
      </c>
      <c r="L1180" s="11">
        <f t="shared" si="75"/>
        <v>639</v>
      </c>
      <c r="M1180" s="19">
        <f t="shared" si="76"/>
        <v>78.021978021978029</v>
      </c>
    </row>
    <row r="1181" spans="1:13" x14ac:dyDescent="0.3">
      <c r="A1181" s="7" t="s">
        <v>447</v>
      </c>
      <c r="B1181" s="8" t="s">
        <v>47</v>
      </c>
      <c r="C1181" s="17">
        <v>199</v>
      </c>
      <c r="D1181" s="8">
        <v>142205</v>
      </c>
      <c r="E1181" s="8" t="s">
        <v>14</v>
      </c>
      <c r="F1181" s="8">
        <v>2</v>
      </c>
      <c r="G1181" s="23">
        <f t="shared" si="73"/>
        <v>398</v>
      </c>
      <c r="H1181" s="9">
        <v>895.5</v>
      </c>
      <c r="I1181" s="9">
        <v>1791</v>
      </c>
      <c r="J1181" s="8" t="s">
        <v>15</v>
      </c>
      <c r="K1181" s="10">
        <f t="shared" si="74"/>
        <v>696.5</v>
      </c>
      <c r="L1181" s="11">
        <f t="shared" si="75"/>
        <v>1393</v>
      </c>
      <c r="M1181" s="19">
        <f t="shared" si="76"/>
        <v>77.777777777777786</v>
      </c>
    </row>
    <row r="1182" spans="1:13" x14ac:dyDescent="0.3">
      <c r="A1182" s="7" t="s">
        <v>105</v>
      </c>
      <c r="B1182" s="8" t="s">
        <v>60</v>
      </c>
      <c r="C1182" s="17">
        <v>56</v>
      </c>
      <c r="D1182" s="8">
        <v>142206</v>
      </c>
      <c r="E1182" s="8" t="s">
        <v>125</v>
      </c>
      <c r="F1182" s="8">
        <v>1</v>
      </c>
      <c r="G1182" s="23">
        <f t="shared" si="73"/>
        <v>56</v>
      </c>
      <c r="H1182" s="9">
        <v>229.5</v>
      </c>
      <c r="I1182" s="9">
        <v>229.5</v>
      </c>
      <c r="J1182" s="8" t="s">
        <v>126</v>
      </c>
      <c r="K1182" s="10">
        <f t="shared" si="74"/>
        <v>173.5</v>
      </c>
      <c r="L1182" s="11">
        <f t="shared" si="75"/>
        <v>173.5</v>
      </c>
      <c r="M1182" s="19">
        <f t="shared" si="76"/>
        <v>75.599128540305017</v>
      </c>
    </row>
    <row r="1183" spans="1:13" x14ac:dyDescent="0.3">
      <c r="A1183" s="7" t="s">
        <v>46</v>
      </c>
      <c r="B1183" s="8" t="s">
        <v>47</v>
      </c>
      <c r="C1183" s="17">
        <v>133</v>
      </c>
      <c r="D1183" s="8">
        <v>142207</v>
      </c>
      <c r="E1183" s="8" t="s">
        <v>14</v>
      </c>
      <c r="F1183" s="8">
        <v>1</v>
      </c>
      <c r="G1183" s="23">
        <f t="shared" si="73"/>
        <v>133</v>
      </c>
      <c r="H1183" s="9">
        <v>598.5</v>
      </c>
      <c r="I1183" s="9">
        <v>598.5</v>
      </c>
      <c r="J1183" s="8" t="s">
        <v>15</v>
      </c>
      <c r="K1183" s="10">
        <f t="shared" si="74"/>
        <v>465.5</v>
      </c>
      <c r="L1183" s="11">
        <f t="shared" si="75"/>
        <v>465.5</v>
      </c>
      <c r="M1183" s="19">
        <f t="shared" si="76"/>
        <v>77.777777777777786</v>
      </c>
    </row>
    <row r="1184" spans="1:13" x14ac:dyDescent="0.3">
      <c r="A1184" s="7" t="s">
        <v>177</v>
      </c>
      <c r="B1184" s="8" t="s">
        <v>90</v>
      </c>
      <c r="C1184" s="17">
        <v>657</v>
      </c>
      <c r="D1184" s="8">
        <v>142208</v>
      </c>
      <c r="E1184" s="8" t="s">
        <v>27</v>
      </c>
      <c r="F1184" s="8">
        <v>1</v>
      </c>
      <c r="G1184" s="23">
        <f t="shared" si="73"/>
        <v>657</v>
      </c>
      <c r="H1184" s="9">
        <v>2722.5</v>
      </c>
      <c r="I1184" s="9">
        <v>2722.5</v>
      </c>
      <c r="J1184" s="8" t="s">
        <v>66</v>
      </c>
      <c r="K1184" s="10">
        <f t="shared" si="74"/>
        <v>2065.5</v>
      </c>
      <c r="L1184" s="11">
        <f t="shared" si="75"/>
        <v>2065.5</v>
      </c>
      <c r="M1184" s="19">
        <f t="shared" si="76"/>
        <v>75.867768595041312</v>
      </c>
    </row>
    <row r="1185" spans="1:13" x14ac:dyDescent="0.3">
      <c r="A1185" s="7" t="s">
        <v>75</v>
      </c>
      <c r="B1185" s="8">
        <v>0</v>
      </c>
      <c r="C1185" s="17">
        <v>50</v>
      </c>
      <c r="D1185" s="8">
        <v>142208</v>
      </c>
      <c r="E1185" s="8" t="s">
        <v>27</v>
      </c>
      <c r="F1185" s="8">
        <v>1</v>
      </c>
      <c r="G1185" s="23">
        <f t="shared" si="73"/>
        <v>50</v>
      </c>
      <c r="H1185" s="9">
        <v>272.25</v>
      </c>
      <c r="I1185" s="9">
        <v>272.25</v>
      </c>
      <c r="J1185" s="8" t="s">
        <v>66</v>
      </c>
      <c r="K1185" s="10">
        <f t="shared" si="74"/>
        <v>222.25</v>
      </c>
      <c r="L1185" s="11">
        <f t="shared" si="75"/>
        <v>222.25</v>
      </c>
      <c r="M1185" s="19">
        <f t="shared" si="76"/>
        <v>81.634527089072535</v>
      </c>
    </row>
    <row r="1186" spans="1:13" x14ac:dyDescent="0.3">
      <c r="A1186" s="7" t="s">
        <v>419</v>
      </c>
      <c r="B1186" s="8" t="s">
        <v>350</v>
      </c>
      <c r="C1186" s="17">
        <v>129</v>
      </c>
      <c r="D1186" s="8">
        <v>142209</v>
      </c>
      <c r="E1186" s="8" t="s">
        <v>125</v>
      </c>
      <c r="F1186" s="8">
        <v>1</v>
      </c>
      <c r="G1186" s="23">
        <f t="shared" si="73"/>
        <v>129</v>
      </c>
      <c r="H1186" s="9">
        <v>629.1</v>
      </c>
      <c r="I1186" s="9">
        <v>629.1</v>
      </c>
      <c r="J1186" s="8" t="s">
        <v>126</v>
      </c>
      <c r="K1186" s="10">
        <f t="shared" si="74"/>
        <v>500.1</v>
      </c>
      <c r="L1186" s="11">
        <f t="shared" si="75"/>
        <v>500.1</v>
      </c>
      <c r="M1186" s="19">
        <f t="shared" si="76"/>
        <v>79.494515975202674</v>
      </c>
    </row>
    <row r="1187" spans="1:13" x14ac:dyDescent="0.3">
      <c r="A1187" s="7" t="s">
        <v>59</v>
      </c>
      <c r="B1187" s="8" t="s">
        <v>60</v>
      </c>
      <c r="C1187" s="17">
        <v>50</v>
      </c>
      <c r="D1187" s="8">
        <v>142210</v>
      </c>
      <c r="E1187" s="8" t="s">
        <v>14</v>
      </c>
      <c r="F1187" s="8">
        <v>1</v>
      </c>
      <c r="G1187" s="23">
        <f t="shared" si="73"/>
        <v>50</v>
      </c>
      <c r="H1187" s="9">
        <v>202.5</v>
      </c>
      <c r="I1187" s="9">
        <v>202.5</v>
      </c>
      <c r="J1187" s="8" t="s">
        <v>15</v>
      </c>
      <c r="K1187" s="10">
        <f t="shared" si="74"/>
        <v>152.5</v>
      </c>
      <c r="L1187" s="11">
        <f t="shared" si="75"/>
        <v>152.5</v>
      </c>
      <c r="M1187" s="19">
        <f t="shared" si="76"/>
        <v>75.308641975308646</v>
      </c>
    </row>
    <row r="1188" spans="1:13" x14ac:dyDescent="0.3">
      <c r="A1188" s="7" t="s">
        <v>513</v>
      </c>
      <c r="B1188" s="8" t="s">
        <v>35</v>
      </c>
      <c r="C1188" s="17">
        <v>85</v>
      </c>
      <c r="D1188" s="8">
        <v>142211</v>
      </c>
      <c r="E1188" s="8" t="s">
        <v>18</v>
      </c>
      <c r="F1188" s="8">
        <v>1</v>
      </c>
      <c r="G1188" s="23">
        <f t="shared" si="73"/>
        <v>85</v>
      </c>
      <c r="H1188" s="9">
        <v>0</v>
      </c>
      <c r="I1188" s="9">
        <v>0</v>
      </c>
      <c r="J1188" s="8" t="s">
        <v>19</v>
      </c>
      <c r="K1188" s="10">
        <f t="shared" si="74"/>
        <v>-85</v>
      </c>
      <c r="L1188" s="11">
        <f t="shared" si="75"/>
        <v>-85</v>
      </c>
      <c r="M1188" s="19" t="e">
        <f t="shared" si="76"/>
        <v>#DIV/0!</v>
      </c>
    </row>
    <row r="1189" spans="1:13" x14ac:dyDescent="0.3">
      <c r="A1189" s="7" t="s">
        <v>62</v>
      </c>
      <c r="B1189" s="8">
        <v>0</v>
      </c>
      <c r="C1189" s="17">
        <v>1</v>
      </c>
      <c r="D1189" s="8">
        <v>142211</v>
      </c>
      <c r="E1189" s="8" t="s">
        <v>18</v>
      </c>
      <c r="F1189" s="8">
        <v>2</v>
      </c>
      <c r="G1189" s="23">
        <f t="shared" si="73"/>
        <v>2</v>
      </c>
      <c r="H1189" s="9">
        <v>0</v>
      </c>
      <c r="I1189" s="9">
        <v>0</v>
      </c>
      <c r="J1189" s="8" t="s">
        <v>19</v>
      </c>
      <c r="K1189" s="10">
        <f t="shared" si="74"/>
        <v>-1</v>
      </c>
      <c r="L1189" s="11">
        <f t="shared" si="75"/>
        <v>-2</v>
      </c>
      <c r="M1189" s="19" t="e">
        <f t="shared" si="76"/>
        <v>#DIV/0!</v>
      </c>
    </row>
    <row r="1190" spans="1:13" x14ac:dyDescent="0.3">
      <c r="A1190" s="7" t="s">
        <v>347</v>
      </c>
      <c r="B1190" s="8" t="s">
        <v>54</v>
      </c>
      <c r="C1190" s="17">
        <v>187</v>
      </c>
      <c r="D1190" s="8">
        <v>142212</v>
      </c>
      <c r="E1190" s="8" t="s">
        <v>14</v>
      </c>
      <c r="F1190" s="8">
        <v>1</v>
      </c>
      <c r="G1190" s="23">
        <f t="shared" si="73"/>
        <v>187</v>
      </c>
      <c r="H1190" s="9">
        <v>760.5</v>
      </c>
      <c r="I1190" s="9">
        <v>760.5</v>
      </c>
      <c r="J1190" s="8" t="s">
        <v>15</v>
      </c>
      <c r="K1190" s="10">
        <f t="shared" si="74"/>
        <v>573.5</v>
      </c>
      <c r="L1190" s="11">
        <f t="shared" si="75"/>
        <v>573.5</v>
      </c>
      <c r="M1190" s="19">
        <f t="shared" si="76"/>
        <v>75.41091387245234</v>
      </c>
    </row>
    <row r="1191" spans="1:13" x14ac:dyDescent="0.3">
      <c r="A1191" s="7" t="s">
        <v>105</v>
      </c>
      <c r="B1191" s="8" t="s">
        <v>60</v>
      </c>
      <c r="C1191" s="17">
        <v>56</v>
      </c>
      <c r="D1191" s="8">
        <v>142213</v>
      </c>
      <c r="E1191" s="8" t="s">
        <v>14</v>
      </c>
      <c r="F1191" s="8">
        <v>2</v>
      </c>
      <c r="G1191" s="23">
        <f t="shared" si="73"/>
        <v>112</v>
      </c>
      <c r="H1191" s="9">
        <v>229.5</v>
      </c>
      <c r="I1191" s="9">
        <v>459</v>
      </c>
      <c r="J1191" s="8" t="s">
        <v>15</v>
      </c>
      <c r="K1191" s="10">
        <f t="shared" si="74"/>
        <v>173.5</v>
      </c>
      <c r="L1191" s="11">
        <f t="shared" si="75"/>
        <v>347</v>
      </c>
      <c r="M1191" s="19">
        <f t="shared" si="76"/>
        <v>75.599128540305017</v>
      </c>
    </row>
    <row r="1192" spans="1:13" x14ac:dyDescent="0.3">
      <c r="A1192" s="7" t="s">
        <v>514</v>
      </c>
      <c r="B1192" s="8" t="s">
        <v>90</v>
      </c>
      <c r="C1192" s="17">
        <v>1198</v>
      </c>
      <c r="D1192" s="8">
        <v>142214</v>
      </c>
      <c r="E1192" s="8" t="s">
        <v>18</v>
      </c>
      <c r="F1192" s="8">
        <v>1</v>
      </c>
      <c r="G1192" s="23">
        <f t="shared" si="73"/>
        <v>1198</v>
      </c>
      <c r="H1192" s="9">
        <v>4316</v>
      </c>
      <c r="I1192" s="9">
        <v>4316</v>
      </c>
      <c r="J1192" s="8" t="s">
        <v>66</v>
      </c>
      <c r="K1192" s="10">
        <f t="shared" si="74"/>
        <v>3118</v>
      </c>
      <c r="L1192" s="11">
        <f t="shared" si="75"/>
        <v>3118</v>
      </c>
      <c r="M1192" s="19">
        <f t="shared" si="76"/>
        <v>72.242817423540316</v>
      </c>
    </row>
    <row r="1193" spans="1:13" x14ac:dyDescent="0.3">
      <c r="A1193" s="7" t="s">
        <v>222</v>
      </c>
      <c r="B1193" s="8" t="s">
        <v>90</v>
      </c>
      <c r="C1193" s="17">
        <v>329</v>
      </c>
      <c r="D1193" s="8">
        <v>142215</v>
      </c>
      <c r="E1193" s="8" t="s">
        <v>27</v>
      </c>
      <c r="F1193" s="8">
        <v>1</v>
      </c>
      <c r="G1193" s="23">
        <f t="shared" si="73"/>
        <v>329</v>
      </c>
      <c r="H1193" s="9">
        <v>1184.8</v>
      </c>
      <c r="I1193" s="9">
        <v>1184.8</v>
      </c>
      <c r="J1193" s="8" t="s">
        <v>19</v>
      </c>
      <c r="K1193" s="10">
        <f t="shared" si="74"/>
        <v>855.8</v>
      </c>
      <c r="L1193" s="11">
        <f t="shared" si="75"/>
        <v>855.8</v>
      </c>
      <c r="M1193" s="19">
        <f t="shared" si="76"/>
        <v>72.231600270087782</v>
      </c>
    </row>
    <row r="1194" spans="1:13" x14ac:dyDescent="0.3">
      <c r="A1194" s="7" t="s">
        <v>124</v>
      </c>
      <c r="B1194" s="8" t="s">
        <v>60</v>
      </c>
      <c r="C1194" s="17">
        <v>41</v>
      </c>
      <c r="D1194" s="8">
        <v>142216</v>
      </c>
      <c r="E1194" s="8" t="s">
        <v>18</v>
      </c>
      <c r="F1194" s="8">
        <v>2</v>
      </c>
      <c r="G1194" s="23">
        <f t="shared" si="73"/>
        <v>82</v>
      </c>
      <c r="H1194" s="9">
        <v>74</v>
      </c>
      <c r="I1194" s="9">
        <v>148</v>
      </c>
      <c r="J1194" s="8" t="s">
        <v>19</v>
      </c>
      <c r="K1194" s="10">
        <f t="shared" si="74"/>
        <v>33</v>
      </c>
      <c r="L1194" s="11">
        <f t="shared" si="75"/>
        <v>66</v>
      </c>
      <c r="M1194" s="19">
        <f t="shared" si="76"/>
        <v>44.594594594594597</v>
      </c>
    </row>
    <row r="1195" spans="1:13" x14ac:dyDescent="0.3">
      <c r="A1195" s="7" t="s">
        <v>166</v>
      </c>
      <c r="B1195" s="8" t="s">
        <v>13</v>
      </c>
      <c r="C1195" s="17">
        <v>292</v>
      </c>
      <c r="D1195" s="8">
        <v>142217</v>
      </c>
      <c r="E1195" s="8" t="s">
        <v>14</v>
      </c>
      <c r="F1195" s="8">
        <v>1</v>
      </c>
      <c r="G1195" s="23">
        <f t="shared" si="73"/>
        <v>292</v>
      </c>
      <c r="H1195" s="9">
        <v>1120.5</v>
      </c>
      <c r="I1195" s="9">
        <v>1120.5</v>
      </c>
      <c r="J1195" s="8" t="s">
        <v>15</v>
      </c>
      <c r="K1195" s="10">
        <f t="shared" si="74"/>
        <v>828.5</v>
      </c>
      <c r="L1195" s="11">
        <f t="shared" si="75"/>
        <v>828.5</v>
      </c>
      <c r="M1195" s="19">
        <f t="shared" si="76"/>
        <v>73.940205265506478</v>
      </c>
    </row>
    <row r="1196" spans="1:13" x14ac:dyDescent="0.3">
      <c r="A1196" s="7" t="s">
        <v>353</v>
      </c>
      <c r="B1196" s="8" t="s">
        <v>21</v>
      </c>
      <c r="C1196" s="17">
        <v>395</v>
      </c>
      <c r="D1196" s="8">
        <v>142218</v>
      </c>
      <c r="E1196" s="8" t="s">
        <v>18</v>
      </c>
      <c r="F1196" s="8">
        <v>1</v>
      </c>
      <c r="G1196" s="23">
        <f t="shared" si="73"/>
        <v>395</v>
      </c>
      <c r="H1196" s="9">
        <v>1597.5</v>
      </c>
      <c r="I1196" s="9">
        <v>1597.5</v>
      </c>
      <c r="J1196" s="8" t="s">
        <v>33</v>
      </c>
      <c r="K1196" s="10">
        <f t="shared" si="74"/>
        <v>1202.5</v>
      </c>
      <c r="L1196" s="11">
        <f t="shared" si="75"/>
        <v>1202.5</v>
      </c>
      <c r="M1196" s="19">
        <f t="shared" si="76"/>
        <v>75.273865414710485</v>
      </c>
    </row>
    <row r="1197" spans="1:13" x14ac:dyDescent="0.3">
      <c r="A1197" s="7" t="s">
        <v>154</v>
      </c>
      <c r="B1197" s="8" t="s">
        <v>13</v>
      </c>
      <c r="C1197" s="17">
        <v>267</v>
      </c>
      <c r="D1197" s="8">
        <v>142219</v>
      </c>
      <c r="E1197" s="8" t="s">
        <v>14</v>
      </c>
      <c r="F1197" s="8">
        <v>1</v>
      </c>
      <c r="G1197" s="23">
        <f t="shared" si="73"/>
        <v>267</v>
      </c>
      <c r="H1197" s="9">
        <v>1273.5</v>
      </c>
      <c r="I1197" s="9">
        <v>1273.5</v>
      </c>
      <c r="J1197" s="8" t="s">
        <v>39</v>
      </c>
      <c r="K1197" s="10">
        <f t="shared" si="74"/>
        <v>1006.5</v>
      </c>
      <c r="L1197" s="11">
        <f t="shared" si="75"/>
        <v>1006.5</v>
      </c>
      <c r="M1197" s="19">
        <f t="shared" si="76"/>
        <v>79.034157832744398</v>
      </c>
    </row>
    <row r="1198" spans="1:13" x14ac:dyDescent="0.3">
      <c r="A1198" s="7" t="s">
        <v>59</v>
      </c>
      <c r="B1198" s="8" t="s">
        <v>60</v>
      </c>
      <c r="C1198" s="17">
        <v>50</v>
      </c>
      <c r="D1198" s="8">
        <v>142220</v>
      </c>
      <c r="E1198" s="8" t="s">
        <v>14</v>
      </c>
      <c r="F1198" s="8">
        <v>2</v>
      </c>
      <c r="G1198" s="23">
        <f t="shared" si="73"/>
        <v>100</v>
      </c>
      <c r="H1198" s="9">
        <v>202.5</v>
      </c>
      <c r="I1198" s="9">
        <v>405</v>
      </c>
      <c r="J1198" s="8" t="s">
        <v>15</v>
      </c>
      <c r="K1198" s="10">
        <f t="shared" si="74"/>
        <v>152.5</v>
      </c>
      <c r="L1198" s="11">
        <f t="shared" si="75"/>
        <v>305</v>
      </c>
      <c r="M1198" s="19">
        <f t="shared" si="76"/>
        <v>75.308641975308646</v>
      </c>
    </row>
    <row r="1199" spans="1:13" x14ac:dyDescent="0.3">
      <c r="A1199" s="7" t="s">
        <v>120</v>
      </c>
      <c r="B1199" s="8" t="s">
        <v>60</v>
      </c>
      <c r="C1199" s="17">
        <v>70</v>
      </c>
      <c r="D1199" s="8">
        <v>142221</v>
      </c>
      <c r="E1199" s="8" t="s">
        <v>14</v>
      </c>
      <c r="F1199" s="8">
        <v>2</v>
      </c>
      <c r="G1199" s="23">
        <f t="shared" si="73"/>
        <v>140</v>
      </c>
      <c r="H1199" s="9">
        <v>283.5</v>
      </c>
      <c r="I1199" s="9">
        <v>567</v>
      </c>
      <c r="J1199" s="8" t="s">
        <v>15</v>
      </c>
      <c r="K1199" s="10">
        <f t="shared" si="74"/>
        <v>213.5</v>
      </c>
      <c r="L1199" s="11">
        <f t="shared" si="75"/>
        <v>427</v>
      </c>
      <c r="M1199" s="19">
        <f t="shared" si="76"/>
        <v>75.308641975308646</v>
      </c>
    </row>
    <row r="1200" spans="1:13" x14ac:dyDescent="0.3">
      <c r="A1200" s="7" t="s">
        <v>135</v>
      </c>
      <c r="B1200" s="8" t="s">
        <v>74</v>
      </c>
      <c r="C1200" s="17">
        <v>323</v>
      </c>
      <c r="D1200" s="8">
        <v>142222</v>
      </c>
      <c r="E1200" s="8" t="s">
        <v>27</v>
      </c>
      <c r="F1200" s="8">
        <v>1</v>
      </c>
      <c r="G1200" s="23">
        <f t="shared" si="73"/>
        <v>323</v>
      </c>
      <c r="H1200" s="9">
        <v>1309.5</v>
      </c>
      <c r="I1200" s="9">
        <v>1309.5</v>
      </c>
      <c r="J1200" s="8" t="s">
        <v>66</v>
      </c>
      <c r="K1200" s="10">
        <f t="shared" si="74"/>
        <v>986.5</v>
      </c>
      <c r="L1200" s="11">
        <f t="shared" si="75"/>
        <v>986.5</v>
      </c>
      <c r="M1200" s="19">
        <f t="shared" si="76"/>
        <v>75.334096983581517</v>
      </c>
    </row>
    <row r="1201" spans="1:13" x14ac:dyDescent="0.3">
      <c r="A1201" s="7" t="s">
        <v>124</v>
      </c>
      <c r="B1201" s="8" t="s">
        <v>60</v>
      </c>
      <c r="C1201" s="17">
        <v>41</v>
      </c>
      <c r="D1201" s="8">
        <v>142223</v>
      </c>
      <c r="E1201" s="8" t="s">
        <v>125</v>
      </c>
      <c r="F1201" s="8">
        <v>1</v>
      </c>
      <c r="G1201" s="23">
        <f t="shared" si="73"/>
        <v>41</v>
      </c>
      <c r="H1201" s="9">
        <v>166.5</v>
      </c>
      <c r="I1201" s="9">
        <v>166.5</v>
      </c>
      <c r="J1201" s="8" t="s">
        <v>126</v>
      </c>
      <c r="K1201" s="10">
        <f t="shared" si="74"/>
        <v>125.5</v>
      </c>
      <c r="L1201" s="11">
        <f t="shared" si="75"/>
        <v>125.5</v>
      </c>
      <c r="M1201" s="19">
        <f t="shared" si="76"/>
        <v>75.37537537537537</v>
      </c>
    </row>
    <row r="1202" spans="1:13" x14ac:dyDescent="0.3">
      <c r="A1202" s="7" t="s">
        <v>405</v>
      </c>
      <c r="B1202" s="8" t="s">
        <v>350</v>
      </c>
      <c r="C1202" s="17">
        <v>129</v>
      </c>
      <c r="D1202" s="8">
        <v>142224</v>
      </c>
      <c r="E1202" s="8" t="s">
        <v>18</v>
      </c>
      <c r="F1202" s="8">
        <v>1</v>
      </c>
      <c r="G1202" s="23">
        <f t="shared" si="73"/>
        <v>129</v>
      </c>
      <c r="H1202" s="9">
        <v>447.36</v>
      </c>
      <c r="I1202" s="9">
        <v>447.36</v>
      </c>
      <c r="J1202" s="8" t="s">
        <v>19</v>
      </c>
      <c r="K1202" s="10">
        <f t="shared" si="74"/>
        <v>318.36</v>
      </c>
      <c r="L1202" s="11">
        <f t="shared" si="75"/>
        <v>318.36</v>
      </c>
      <c r="M1202" s="19">
        <f t="shared" si="76"/>
        <v>71.164163090128753</v>
      </c>
    </row>
    <row r="1203" spans="1:13" x14ac:dyDescent="0.3">
      <c r="A1203" s="7" t="s">
        <v>59</v>
      </c>
      <c r="B1203" s="8" t="s">
        <v>60</v>
      </c>
      <c r="C1203" s="17">
        <v>50</v>
      </c>
      <c r="D1203" s="8">
        <v>142225</v>
      </c>
      <c r="E1203" s="8" t="s">
        <v>14</v>
      </c>
      <c r="F1203" s="8">
        <v>4</v>
      </c>
      <c r="G1203" s="23">
        <f t="shared" si="73"/>
        <v>200</v>
      </c>
      <c r="H1203" s="9">
        <v>202.5</v>
      </c>
      <c r="I1203" s="9">
        <v>810</v>
      </c>
      <c r="J1203" s="8" t="s">
        <v>15</v>
      </c>
      <c r="K1203" s="10">
        <f t="shared" si="74"/>
        <v>152.5</v>
      </c>
      <c r="L1203" s="11">
        <f t="shared" si="75"/>
        <v>610</v>
      </c>
      <c r="M1203" s="19">
        <f t="shared" si="76"/>
        <v>75.308641975308646</v>
      </c>
    </row>
    <row r="1204" spans="1:13" x14ac:dyDescent="0.3">
      <c r="A1204" s="7" t="s">
        <v>347</v>
      </c>
      <c r="B1204" s="8" t="s">
        <v>54</v>
      </c>
      <c r="C1204" s="17">
        <v>187</v>
      </c>
      <c r="D1204" s="8">
        <v>142226</v>
      </c>
      <c r="E1204" s="8" t="s">
        <v>38</v>
      </c>
      <c r="F1204" s="8">
        <v>1</v>
      </c>
      <c r="G1204" s="23">
        <f t="shared" si="73"/>
        <v>187</v>
      </c>
      <c r="H1204" s="9">
        <v>0</v>
      </c>
      <c r="I1204" s="9">
        <v>0</v>
      </c>
      <c r="J1204" s="8" t="s">
        <v>15</v>
      </c>
      <c r="K1204" s="10">
        <f t="shared" si="74"/>
        <v>-187</v>
      </c>
      <c r="L1204" s="11">
        <f t="shared" si="75"/>
        <v>-187</v>
      </c>
      <c r="M1204" s="19" t="e">
        <f t="shared" si="76"/>
        <v>#DIV/0!</v>
      </c>
    </row>
    <row r="1205" spans="1:13" x14ac:dyDescent="0.3">
      <c r="A1205" s="7" t="s">
        <v>515</v>
      </c>
      <c r="B1205" s="8" t="s">
        <v>13</v>
      </c>
      <c r="C1205" s="17">
        <v>379</v>
      </c>
      <c r="D1205" s="8">
        <v>142227</v>
      </c>
      <c r="E1205" s="8" t="s">
        <v>14</v>
      </c>
      <c r="F1205" s="8">
        <v>1</v>
      </c>
      <c r="G1205" s="23">
        <f t="shared" si="73"/>
        <v>379</v>
      </c>
      <c r="H1205" s="9">
        <v>871.5</v>
      </c>
      <c r="I1205" s="9">
        <v>871.5</v>
      </c>
      <c r="J1205" s="8" t="s">
        <v>15</v>
      </c>
      <c r="K1205" s="10">
        <f t="shared" si="74"/>
        <v>492.5</v>
      </c>
      <c r="L1205" s="11">
        <f t="shared" si="75"/>
        <v>492.5</v>
      </c>
      <c r="M1205" s="19">
        <f t="shared" si="76"/>
        <v>56.511761331038436</v>
      </c>
    </row>
    <row r="1206" spans="1:13" x14ac:dyDescent="0.3">
      <c r="A1206" s="7" t="s">
        <v>29</v>
      </c>
      <c r="B1206" s="8" t="s">
        <v>30</v>
      </c>
      <c r="C1206" s="17">
        <v>121</v>
      </c>
      <c r="D1206" s="8">
        <v>142228</v>
      </c>
      <c r="E1206" s="8" t="s">
        <v>14</v>
      </c>
      <c r="F1206" s="8">
        <v>1</v>
      </c>
      <c r="G1206" s="23">
        <f t="shared" si="73"/>
        <v>121</v>
      </c>
      <c r="H1206" s="9">
        <v>544.5</v>
      </c>
      <c r="I1206" s="9">
        <v>544.5</v>
      </c>
      <c r="J1206" s="8" t="s">
        <v>15</v>
      </c>
      <c r="K1206" s="10">
        <f t="shared" si="74"/>
        <v>423.5</v>
      </c>
      <c r="L1206" s="11">
        <f t="shared" si="75"/>
        <v>423.5</v>
      </c>
      <c r="M1206" s="19">
        <f t="shared" si="76"/>
        <v>77.777777777777786</v>
      </c>
    </row>
    <row r="1207" spans="1:13" x14ac:dyDescent="0.3">
      <c r="A1207" s="7" t="s">
        <v>120</v>
      </c>
      <c r="B1207" s="8" t="s">
        <v>60</v>
      </c>
      <c r="C1207" s="17">
        <v>70</v>
      </c>
      <c r="D1207" s="8">
        <v>142229</v>
      </c>
      <c r="E1207" s="8" t="s">
        <v>14</v>
      </c>
      <c r="F1207" s="8">
        <v>4</v>
      </c>
      <c r="G1207" s="23">
        <f t="shared" si="73"/>
        <v>280</v>
      </c>
      <c r="H1207" s="9">
        <v>283.5</v>
      </c>
      <c r="I1207" s="9">
        <v>1134</v>
      </c>
      <c r="J1207" s="8" t="s">
        <v>15</v>
      </c>
      <c r="K1207" s="10">
        <f t="shared" si="74"/>
        <v>213.5</v>
      </c>
      <c r="L1207" s="11">
        <f t="shared" si="75"/>
        <v>854</v>
      </c>
      <c r="M1207" s="19">
        <f t="shared" si="76"/>
        <v>75.308641975308646</v>
      </c>
    </row>
    <row r="1208" spans="1:13" x14ac:dyDescent="0.3">
      <c r="A1208" s="7" t="s">
        <v>124</v>
      </c>
      <c r="B1208" s="8" t="s">
        <v>60</v>
      </c>
      <c r="C1208" s="17">
        <v>41</v>
      </c>
      <c r="D1208" s="8">
        <v>142230</v>
      </c>
      <c r="E1208" s="8" t="s">
        <v>125</v>
      </c>
      <c r="F1208" s="8">
        <v>2</v>
      </c>
      <c r="G1208" s="23">
        <f t="shared" si="73"/>
        <v>82</v>
      </c>
      <c r="H1208" s="9">
        <v>166.5</v>
      </c>
      <c r="I1208" s="9">
        <v>333</v>
      </c>
      <c r="J1208" s="8" t="s">
        <v>126</v>
      </c>
      <c r="K1208" s="10">
        <f t="shared" si="74"/>
        <v>125.5</v>
      </c>
      <c r="L1208" s="11">
        <f t="shared" si="75"/>
        <v>251</v>
      </c>
      <c r="M1208" s="19">
        <f t="shared" si="76"/>
        <v>75.37537537537537</v>
      </c>
    </row>
    <row r="1209" spans="1:13" x14ac:dyDescent="0.3">
      <c r="A1209" s="7" t="s">
        <v>345</v>
      </c>
      <c r="B1209" s="8" t="s">
        <v>50</v>
      </c>
      <c r="C1209" s="17">
        <v>86</v>
      </c>
      <c r="D1209" s="8">
        <v>142231</v>
      </c>
      <c r="E1209" s="8" t="s">
        <v>14</v>
      </c>
      <c r="F1209" s="8">
        <v>1</v>
      </c>
      <c r="G1209" s="23">
        <f t="shared" si="73"/>
        <v>86</v>
      </c>
      <c r="H1209" s="9">
        <v>385</v>
      </c>
      <c r="I1209" s="9">
        <v>385</v>
      </c>
      <c r="J1209" s="8" t="s">
        <v>15</v>
      </c>
      <c r="K1209" s="10">
        <f t="shared" si="74"/>
        <v>299</v>
      </c>
      <c r="L1209" s="11">
        <f t="shared" si="75"/>
        <v>299</v>
      </c>
      <c r="M1209" s="19">
        <f t="shared" si="76"/>
        <v>77.662337662337663</v>
      </c>
    </row>
    <row r="1210" spans="1:13" x14ac:dyDescent="0.3">
      <c r="A1210" s="7" t="s">
        <v>204</v>
      </c>
      <c r="B1210" s="8" t="s">
        <v>41</v>
      </c>
      <c r="C1210" s="17">
        <v>259</v>
      </c>
      <c r="D1210" s="8">
        <v>142232</v>
      </c>
      <c r="E1210" s="8" t="s">
        <v>14</v>
      </c>
      <c r="F1210" s="8">
        <v>2</v>
      </c>
      <c r="G1210" s="23">
        <f t="shared" si="73"/>
        <v>518</v>
      </c>
      <c r="H1210" s="9">
        <v>559.20000000000005</v>
      </c>
      <c r="I1210" s="9">
        <v>1118.4000000000001</v>
      </c>
      <c r="J1210" s="8" t="s">
        <v>15</v>
      </c>
      <c r="K1210" s="10">
        <f t="shared" si="74"/>
        <v>300.20000000000005</v>
      </c>
      <c r="L1210" s="11">
        <f t="shared" si="75"/>
        <v>600.40000000000009</v>
      </c>
      <c r="M1210" s="19">
        <f t="shared" si="76"/>
        <v>53.683834048640918</v>
      </c>
    </row>
    <row r="1211" spans="1:13" x14ac:dyDescent="0.3">
      <c r="A1211" s="7" t="s">
        <v>92</v>
      </c>
      <c r="B1211" s="8">
        <v>0</v>
      </c>
      <c r="C1211" s="17">
        <v>5</v>
      </c>
      <c r="D1211" s="8">
        <v>142233</v>
      </c>
      <c r="E1211" s="8" t="s">
        <v>27</v>
      </c>
      <c r="F1211" s="8">
        <v>1</v>
      </c>
      <c r="G1211" s="23">
        <f t="shared" si="73"/>
        <v>5</v>
      </c>
      <c r="H1211" s="9">
        <v>13.5</v>
      </c>
      <c r="I1211" s="9">
        <v>13.5</v>
      </c>
      <c r="J1211" s="8" t="s">
        <v>64</v>
      </c>
      <c r="K1211" s="10">
        <f t="shared" si="74"/>
        <v>8.5</v>
      </c>
      <c r="L1211" s="11">
        <f t="shared" si="75"/>
        <v>8.5</v>
      </c>
      <c r="M1211" s="19">
        <f t="shared" si="76"/>
        <v>62.962962962962962</v>
      </c>
    </row>
    <row r="1212" spans="1:13" x14ac:dyDescent="0.3">
      <c r="A1212" s="7" t="s">
        <v>516</v>
      </c>
      <c r="B1212" s="8">
        <v>0</v>
      </c>
      <c r="C1212" s="17">
        <v>7</v>
      </c>
      <c r="D1212" s="8">
        <v>142233</v>
      </c>
      <c r="E1212" s="8" t="s">
        <v>27</v>
      </c>
      <c r="F1212" s="8">
        <v>1</v>
      </c>
      <c r="G1212" s="23">
        <f t="shared" si="73"/>
        <v>7</v>
      </c>
      <c r="H1212" s="9">
        <v>13.5</v>
      </c>
      <c r="I1212" s="9">
        <v>13.5</v>
      </c>
      <c r="J1212" s="8" t="s">
        <v>33</v>
      </c>
      <c r="K1212" s="10">
        <f t="shared" si="74"/>
        <v>6.5</v>
      </c>
      <c r="L1212" s="11">
        <f t="shared" si="75"/>
        <v>6.5</v>
      </c>
      <c r="M1212" s="19">
        <f t="shared" si="76"/>
        <v>48.148148148148145</v>
      </c>
    </row>
    <row r="1213" spans="1:13" x14ac:dyDescent="0.3">
      <c r="A1213" s="7" t="s">
        <v>140</v>
      </c>
      <c r="B1213" s="8" t="s">
        <v>26</v>
      </c>
      <c r="C1213" s="17">
        <v>121</v>
      </c>
      <c r="D1213" s="8">
        <v>142234</v>
      </c>
      <c r="E1213" s="8" t="s">
        <v>125</v>
      </c>
      <c r="F1213" s="8">
        <v>1</v>
      </c>
      <c r="G1213" s="23">
        <f t="shared" si="73"/>
        <v>121</v>
      </c>
      <c r="H1213" s="9">
        <v>585</v>
      </c>
      <c r="I1213" s="9">
        <v>585</v>
      </c>
      <c r="J1213" s="8" t="s">
        <v>126</v>
      </c>
      <c r="K1213" s="10">
        <f t="shared" si="74"/>
        <v>464</v>
      </c>
      <c r="L1213" s="11">
        <f t="shared" si="75"/>
        <v>464</v>
      </c>
      <c r="M1213" s="19">
        <f t="shared" si="76"/>
        <v>79.316239316239319</v>
      </c>
    </row>
    <row r="1214" spans="1:13" x14ac:dyDescent="0.3">
      <c r="A1214" s="7" t="s">
        <v>517</v>
      </c>
      <c r="B1214" s="8" t="s">
        <v>50</v>
      </c>
      <c r="C1214" s="17">
        <v>139</v>
      </c>
      <c r="D1214" s="8">
        <v>142235</v>
      </c>
      <c r="E1214" s="8" t="s">
        <v>27</v>
      </c>
      <c r="F1214" s="8">
        <v>2</v>
      </c>
      <c r="G1214" s="23">
        <f t="shared" si="73"/>
        <v>278</v>
      </c>
      <c r="H1214" s="9">
        <v>500</v>
      </c>
      <c r="I1214" s="9">
        <v>1000</v>
      </c>
      <c r="J1214" s="8" t="s">
        <v>66</v>
      </c>
      <c r="K1214" s="10">
        <f t="shared" si="74"/>
        <v>361</v>
      </c>
      <c r="L1214" s="11">
        <f t="shared" si="75"/>
        <v>722</v>
      </c>
      <c r="M1214" s="19">
        <f t="shared" si="76"/>
        <v>72.2</v>
      </c>
    </row>
    <row r="1215" spans="1:13" x14ac:dyDescent="0.3">
      <c r="A1215" s="7" t="s">
        <v>518</v>
      </c>
      <c r="B1215" s="8" t="s">
        <v>156</v>
      </c>
      <c r="C1215" s="17">
        <v>876</v>
      </c>
      <c r="D1215" s="8">
        <v>142236</v>
      </c>
      <c r="E1215" s="8" t="s">
        <v>14</v>
      </c>
      <c r="F1215" s="8">
        <v>1</v>
      </c>
      <c r="G1215" s="23">
        <f t="shared" si="73"/>
        <v>876</v>
      </c>
      <c r="H1215" s="9">
        <v>1648.8</v>
      </c>
      <c r="I1215" s="9">
        <v>1648.8</v>
      </c>
      <c r="J1215" s="8" t="s">
        <v>15</v>
      </c>
      <c r="K1215" s="10">
        <f t="shared" si="74"/>
        <v>772.8</v>
      </c>
      <c r="L1215" s="11">
        <f t="shared" si="75"/>
        <v>772.8</v>
      </c>
      <c r="M1215" s="19">
        <f t="shared" si="76"/>
        <v>46.87045123726346</v>
      </c>
    </row>
    <row r="1216" spans="1:13" x14ac:dyDescent="0.3">
      <c r="A1216" s="7" t="s">
        <v>519</v>
      </c>
      <c r="B1216" s="8" t="s">
        <v>13</v>
      </c>
      <c r="C1216" s="17">
        <v>255</v>
      </c>
      <c r="D1216" s="8">
        <v>142236</v>
      </c>
      <c r="E1216" s="8" t="s">
        <v>14</v>
      </c>
      <c r="F1216" s="8">
        <v>1</v>
      </c>
      <c r="G1216" s="23">
        <f t="shared" si="73"/>
        <v>255</v>
      </c>
      <c r="H1216" s="9">
        <v>479.2</v>
      </c>
      <c r="I1216" s="9">
        <v>479.2</v>
      </c>
      <c r="J1216" s="8" t="s">
        <v>15</v>
      </c>
      <c r="K1216" s="10">
        <f t="shared" si="74"/>
        <v>224.2</v>
      </c>
      <c r="L1216" s="11">
        <f t="shared" si="75"/>
        <v>224.2</v>
      </c>
      <c r="M1216" s="19">
        <f t="shared" si="76"/>
        <v>46.786310517529209</v>
      </c>
    </row>
    <row r="1217" spans="1:13" x14ac:dyDescent="0.3">
      <c r="A1217" s="7" t="s">
        <v>171</v>
      </c>
      <c r="B1217" s="8" t="s">
        <v>13</v>
      </c>
      <c r="C1217" s="17">
        <v>267</v>
      </c>
      <c r="D1217" s="8">
        <v>142237</v>
      </c>
      <c r="E1217" s="8" t="s">
        <v>18</v>
      </c>
      <c r="F1217" s="8">
        <v>1</v>
      </c>
      <c r="G1217" s="23">
        <f t="shared" si="73"/>
        <v>267</v>
      </c>
      <c r="H1217" s="9">
        <v>1273.5</v>
      </c>
      <c r="I1217" s="9">
        <v>1273.5</v>
      </c>
      <c r="J1217" s="8" t="s">
        <v>66</v>
      </c>
      <c r="K1217" s="10">
        <f t="shared" si="74"/>
        <v>1006.5</v>
      </c>
      <c r="L1217" s="11">
        <f t="shared" si="75"/>
        <v>1006.5</v>
      </c>
      <c r="M1217" s="19">
        <f t="shared" si="76"/>
        <v>79.034157832744398</v>
      </c>
    </row>
    <row r="1218" spans="1:13" x14ac:dyDescent="0.3">
      <c r="A1218" s="7" t="s">
        <v>216</v>
      </c>
      <c r="B1218" s="8" t="s">
        <v>156</v>
      </c>
      <c r="C1218" s="17">
        <v>124</v>
      </c>
      <c r="D1218" s="8">
        <v>142237</v>
      </c>
      <c r="E1218" s="8" t="s">
        <v>18</v>
      </c>
      <c r="F1218" s="8">
        <v>1</v>
      </c>
      <c r="G1218" s="23">
        <f t="shared" ref="G1218:G1234" si="77">I1218-L1218</f>
        <v>124</v>
      </c>
      <c r="H1218" s="9">
        <v>616.5</v>
      </c>
      <c r="I1218" s="9">
        <v>616.5</v>
      </c>
      <c r="J1218" s="8" t="s">
        <v>66</v>
      </c>
      <c r="K1218" s="10">
        <f t="shared" ref="K1218:K1234" si="78">H1218-C1218</f>
        <v>492.5</v>
      </c>
      <c r="L1218" s="11">
        <f t="shared" ref="L1218:L1281" si="79">K1218*F1218</f>
        <v>492.5</v>
      </c>
      <c r="M1218" s="19">
        <f t="shared" si="76"/>
        <v>79.886455798864546</v>
      </c>
    </row>
    <row r="1219" spans="1:13" x14ac:dyDescent="0.3">
      <c r="A1219" s="7" t="s">
        <v>24</v>
      </c>
      <c r="B1219" s="8">
        <v>0</v>
      </c>
      <c r="C1219" s="17">
        <v>1</v>
      </c>
      <c r="D1219" s="8">
        <v>142237</v>
      </c>
      <c r="E1219" s="8" t="s">
        <v>18</v>
      </c>
      <c r="F1219" s="8">
        <v>1</v>
      </c>
      <c r="G1219" s="23">
        <f t="shared" si="77"/>
        <v>1</v>
      </c>
      <c r="H1219" s="9">
        <v>672</v>
      </c>
      <c r="I1219" s="9">
        <v>672</v>
      </c>
      <c r="J1219" s="8" t="s">
        <v>66</v>
      </c>
      <c r="K1219" s="10">
        <f t="shared" si="78"/>
        <v>671</v>
      </c>
      <c r="L1219" s="11">
        <f t="shared" si="79"/>
        <v>671</v>
      </c>
      <c r="M1219" s="19">
        <f t="shared" si="76"/>
        <v>99.851190476190482</v>
      </c>
    </row>
    <row r="1220" spans="1:13" x14ac:dyDescent="0.3">
      <c r="A1220" s="7" t="s">
        <v>102</v>
      </c>
      <c r="B1220" s="8" t="s">
        <v>60</v>
      </c>
      <c r="C1220" s="17">
        <v>57</v>
      </c>
      <c r="D1220" s="8">
        <v>142238</v>
      </c>
      <c r="E1220" s="8" t="s">
        <v>14</v>
      </c>
      <c r="F1220" s="8">
        <v>2</v>
      </c>
      <c r="G1220" s="23">
        <f t="shared" si="77"/>
        <v>114</v>
      </c>
      <c r="H1220" s="9">
        <v>229.5</v>
      </c>
      <c r="I1220" s="9">
        <v>459</v>
      </c>
      <c r="J1220" s="8" t="s">
        <v>15</v>
      </c>
      <c r="K1220" s="10">
        <f t="shared" si="78"/>
        <v>172.5</v>
      </c>
      <c r="L1220" s="11">
        <f t="shared" si="79"/>
        <v>345</v>
      </c>
      <c r="M1220" s="19">
        <f t="shared" si="76"/>
        <v>75.16339869281046</v>
      </c>
    </row>
    <row r="1221" spans="1:13" x14ac:dyDescent="0.3">
      <c r="A1221" s="7" t="s">
        <v>171</v>
      </c>
      <c r="B1221" s="8" t="s">
        <v>13</v>
      </c>
      <c r="C1221" s="17">
        <v>267</v>
      </c>
      <c r="D1221" s="8">
        <v>142239</v>
      </c>
      <c r="E1221" s="8" t="s">
        <v>14</v>
      </c>
      <c r="F1221" s="8">
        <v>1</v>
      </c>
      <c r="G1221" s="23">
        <f t="shared" si="77"/>
        <v>267</v>
      </c>
      <c r="H1221" s="9">
        <v>1273.5</v>
      </c>
      <c r="I1221" s="9">
        <v>1273.5</v>
      </c>
      <c r="J1221" s="8" t="s">
        <v>15</v>
      </c>
      <c r="K1221" s="10">
        <f t="shared" si="78"/>
        <v>1006.5</v>
      </c>
      <c r="L1221" s="11">
        <f t="shared" si="79"/>
        <v>1006.5</v>
      </c>
      <c r="M1221" s="19">
        <f t="shared" si="76"/>
        <v>79.034157832744398</v>
      </c>
    </row>
    <row r="1222" spans="1:13" x14ac:dyDescent="0.3">
      <c r="A1222" s="7" t="s">
        <v>123</v>
      </c>
      <c r="B1222" s="8" t="s">
        <v>26</v>
      </c>
      <c r="C1222" s="17">
        <v>72.150000000000006</v>
      </c>
      <c r="D1222" s="8">
        <v>142240</v>
      </c>
      <c r="E1222" s="8" t="s">
        <v>125</v>
      </c>
      <c r="F1222" s="8">
        <v>1</v>
      </c>
      <c r="G1222" s="23">
        <f t="shared" si="77"/>
        <v>72.150000000000006</v>
      </c>
      <c r="H1222" s="9">
        <v>292.5</v>
      </c>
      <c r="I1222" s="9">
        <v>292.5</v>
      </c>
      <c r="J1222" s="8" t="s">
        <v>126</v>
      </c>
      <c r="K1222" s="10">
        <f t="shared" si="78"/>
        <v>220.35</v>
      </c>
      <c r="L1222" s="11">
        <f t="shared" si="79"/>
        <v>220.35</v>
      </c>
      <c r="M1222" s="19">
        <f t="shared" si="76"/>
        <v>75.333333333333329</v>
      </c>
    </row>
    <row r="1223" spans="1:13" x14ac:dyDescent="0.3">
      <c r="A1223" s="7" t="s">
        <v>124</v>
      </c>
      <c r="B1223" s="8" t="s">
        <v>60</v>
      </c>
      <c r="C1223" s="17">
        <v>41</v>
      </c>
      <c r="D1223" s="8">
        <v>142241</v>
      </c>
      <c r="E1223" s="8" t="s">
        <v>14</v>
      </c>
      <c r="F1223" s="8">
        <v>2</v>
      </c>
      <c r="G1223" s="23">
        <f t="shared" si="77"/>
        <v>82</v>
      </c>
      <c r="H1223" s="9">
        <v>166.5</v>
      </c>
      <c r="I1223" s="9">
        <v>333</v>
      </c>
      <c r="J1223" s="8" t="s">
        <v>33</v>
      </c>
      <c r="K1223" s="10">
        <f t="shared" si="78"/>
        <v>125.5</v>
      </c>
      <c r="L1223" s="11">
        <f t="shared" si="79"/>
        <v>251</v>
      </c>
      <c r="M1223" s="19">
        <f t="shared" si="76"/>
        <v>75.37537537537537</v>
      </c>
    </row>
    <row r="1224" spans="1:13" x14ac:dyDescent="0.3">
      <c r="A1224" s="7" t="s">
        <v>120</v>
      </c>
      <c r="B1224" s="8" t="s">
        <v>60</v>
      </c>
      <c r="C1224" s="17">
        <v>70</v>
      </c>
      <c r="D1224" s="8">
        <v>142242</v>
      </c>
      <c r="E1224" s="8" t="s">
        <v>14</v>
      </c>
      <c r="F1224" s="8">
        <v>2</v>
      </c>
      <c r="G1224" s="23">
        <f t="shared" si="77"/>
        <v>140</v>
      </c>
      <c r="H1224" s="9">
        <v>283.5</v>
      </c>
      <c r="I1224" s="9">
        <v>567</v>
      </c>
      <c r="J1224" s="8" t="s">
        <v>15</v>
      </c>
      <c r="K1224" s="10">
        <f t="shared" si="78"/>
        <v>213.5</v>
      </c>
      <c r="L1224" s="11">
        <f t="shared" si="79"/>
        <v>427</v>
      </c>
      <c r="M1224" s="19">
        <f t="shared" si="76"/>
        <v>75.308641975308646</v>
      </c>
    </row>
    <row r="1225" spans="1:13" x14ac:dyDescent="0.3">
      <c r="A1225" s="7" t="s">
        <v>520</v>
      </c>
      <c r="B1225" s="8" t="s">
        <v>50</v>
      </c>
      <c r="C1225" s="17">
        <v>364.21</v>
      </c>
      <c r="D1225" s="8">
        <v>142243</v>
      </c>
      <c r="E1225" s="8" t="s">
        <v>18</v>
      </c>
      <c r="F1225" s="8">
        <v>1</v>
      </c>
      <c r="G1225" s="23">
        <f t="shared" si="77"/>
        <v>364.21</v>
      </c>
      <c r="H1225" s="9">
        <v>551.26</v>
      </c>
      <c r="I1225" s="9">
        <v>551.26</v>
      </c>
      <c r="J1225" s="8" t="s">
        <v>66</v>
      </c>
      <c r="K1225" s="10">
        <f t="shared" si="78"/>
        <v>187.05</v>
      </c>
      <c r="L1225" s="11">
        <f t="shared" si="79"/>
        <v>187.05</v>
      </c>
      <c r="M1225" s="19">
        <f t="shared" si="76"/>
        <v>33.931357254290177</v>
      </c>
    </row>
    <row r="1226" spans="1:13" x14ac:dyDescent="0.3">
      <c r="A1226" s="7" t="s">
        <v>521</v>
      </c>
      <c r="B1226" s="8" t="s">
        <v>50</v>
      </c>
      <c r="C1226" s="17">
        <v>302.14</v>
      </c>
      <c r="D1226" s="8">
        <v>142243</v>
      </c>
      <c r="E1226" s="8" t="s">
        <v>18</v>
      </c>
      <c r="F1226" s="8">
        <v>1</v>
      </c>
      <c r="G1226" s="23">
        <f t="shared" si="77"/>
        <v>302.14</v>
      </c>
      <c r="H1226" s="9">
        <v>477.66</v>
      </c>
      <c r="I1226" s="9">
        <v>477.66</v>
      </c>
      <c r="J1226" s="8" t="s">
        <v>66</v>
      </c>
      <c r="K1226" s="10">
        <f t="shared" si="78"/>
        <v>175.52000000000004</v>
      </c>
      <c r="L1226" s="11">
        <f t="shared" si="79"/>
        <v>175.52000000000004</v>
      </c>
      <c r="M1226" s="19">
        <f t="shared" si="76"/>
        <v>36.745802453628116</v>
      </c>
    </row>
    <row r="1227" spans="1:13" x14ac:dyDescent="0.3">
      <c r="A1227" s="7" t="s">
        <v>522</v>
      </c>
      <c r="B1227" s="8" t="s">
        <v>17</v>
      </c>
      <c r="C1227" s="17">
        <v>245.83</v>
      </c>
      <c r="D1227" s="8">
        <v>142243</v>
      </c>
      <c r="E1227" s="8" t="s">
        <v>18</v>
      </c>
      <c r="F1227" s="8">
        <v>1</v>
      </c>
      <c r="G1227" s="23">
        <f t="shared" si="77"/>
        <v>245.83</v>
      </c>
      <c r="H1227" s="9">
        <v>367.26</v>
      </c>
      <c r="I1227" s="9">
        <v>367.26</v>
      </c>
      <c r="J1227" s="8" t="s">
        <v>66</v>
      </c>
      <c r="K1227" s="10">
        <f t="shared" si="78"/>
        <v>121.42999999999998</v>
      </c>
      <c r="L1227" s="11">
        <f t="shared" si="79"/>
        <v>121.42999999999998</v>
      </c>
      <c r="M1227" s="19">
        <f t="shared" si="76"/>
        <v>33.063769536568095</v>
      </c>
    </row>
    <row r="1228" spans="1:13" x14ac:dyDescent="0.3">
      <c r="A1228" s="7" t="s">
        <v>177</v>
      </c>
      <c r="B1228" s="8" t="s">
        <v>90</v>
      </c>
      <c r="C1228" s="17">
        <v>657</v>
      </c>
      <c r="D1228" s="8">
        <v>142244</v>
      </c>
      <c r="E1228" s="8" t="s">
        <v>38</v>
      </c>
      <c r="F1228" s="8">
        <v>1</v>
      </c>
      <c r="G1228" s="23">
        <f t="shared" si="77"/>
        <v>657</v>
      </c>
      <c r="H1228" s="9">
        <v>2722.5</v>
      </c>
      <c r="I1228" s="9">
        <v>2722.5</v>
      </c>
      <c r="J1228" s="8" t="s">
        <v>15</v>
      </c>
      <c r="K1228" s="10">
        <f t="shared" si="78"/>
        <v>2065.5</v>
      </c>
      <c r="L1228" s="11">
        <f t="shared" si="79"/>
        <v>2065.5</v>
      </c>
      <c r="M1228" s="19">
        <f t="shared" si="76"/>
        <v>75.867768595041312</v>
      </c>
    </row>
    <row r="1229" spans="1:13" x14ac:dyDescent="0.3">
      <c r="A1229" s="7" t="s">
        <v>523</v>
      </c>
      <c r="B1229" s="8" t="s">
        <v>26</v>
      </c>
      <c r="C1229" s="17">
        <v>199</v>
      </c>
      <c r="D1229" s="8">
        <v>142244</v>
      </c>
      <c r="E1229" s="8" t="s">
        <v>38</v>
      </c>
      <c r="F1229" s="8">
        <v>1</v>
      </c>
      <c r="G1229" s="23">
        <f t="shared" si="77"/>
        <v>199</v>
      </c>
      <c r="H1229" s="9">
        <v>832.5</v>
      </c>
      <c r="I1229" s="9">
        <v>832.5</v>
      </c>
      <c r="J1229" s="8" t="s">
        <v>15</v>
      </c>
      <c r="K1229" s="10">
        <f t="shared" si="78"/>
        <v>633.5</v>
      </c>
      <c r="L1229" s="11">
        <f t="shared" si="79"/>
        <v>633.5</v>
      </c>
      <c r="M1229" s="19">
        <f t="shared" si="76"/>
        <v>76.096096096096105</v>
      </c>
    </row>
    <row r="1230" spans="1:13" x14ac:dyDescent="0.3">
      <c r="A1230" s="7" t="s">
        <v>216</v>
      </c>
      <c r="B1230" s="8" t="s">
        <v>156</v>
      </c>
      <c r="C1230" s="17">
        <v>124</v>
      </c>
      <c r="D1230" s="8">
        <v>142245</v>
      </c>
      <c r="E1230" s="8" t="s">
        <v>14</v>
      </c>
      <c r="F1230" s="8">
        <v>1</v>
      </c>
      <c r="G1230" s="23">
        <f t="shared" si="77"/>
        <v>124</v>
      </c>
      <c r="H1230" s="9">
        <v>616.5</v>
      </c>
      <c r="I1230" s="9">
        <v>616.5</v>
      </c>
      <c r="J1230" s="8" t="s">
        <v>15</v>
      </c>
      <c r="K1230" s="10">
        <f t="shared" si="78"/>
        <v>492.5</v>
      </c>
      <c r="L1230" s="11">
        <f t="shared" si="79"/>
        <v>492.5</v>
      </c>
      <c r="M1230" s="19">
        <f t="shared" si="76"/>
        <v>79.886455798864546</v>
      </c>
    </row>
    <row r="1231" spans="1:13" x14ac:dyDescent="0.3">
      <c r="A1231" s="7" t="s">
        <v>89</v>
      </c>
      <c r="B1231" s="8" t="s">
        <v>90</v>
      </c>
      <c r="C1231" s="17">
        <v>105</v>
      </c>
      <c r="D1231" s="8">
        <v>142246</v>
      </c>
      <c r="E1231" s="8" t="s">
        <v>14</v>
      </c>
      <c r="F1231" s="8">
        <v>2</v>
      </c>
      <c r="G1231" s="23">
        <f t="shared" si="77"/>
        <v>210</v>
      </c>
      <c r="H1231" s="9">
        <v>463.5</v>
      </c>
      <c r="I1231" s="9">
        <v>927</v>
      </c>
      <c r="J1231" s="8" t="s">
        <v>15</v>
      </c>
      <c r="K1231" s="10">
        <f t="shared" si="78"/>
        <v>358.5</v>
      </c>
      <c r="L1231" s="11">
        <f t="shared" si="79"/>
        <v>717</v>
      </c>
      <c r="M1231" s="19">
        <f t="shared" ref="M1231:M1294" si="80">L1231/I1231*100</f>
        <v>77.346278317152112</v>
      </c>
    </row>
    <row r="1232" spans="1:13" x14ac:dyDescent="0.3">
      <c r="A1232" s="7" t="s">
        <v>261</v>
      </c>
      <c r="B1232" s="8" t="s">
        <v>60</v>
      </c>
      <c r="C1232" s="17">
        <v>56</v>
      </c>
      <c r="D1232" s="8">
        <v>142247</v>
      </c>
      <c r="E1232" s="8" t="s">
        <v>38</v>
      </c>
      <c r="F1232" s="8">
        <v>2</v>
      </c>
      <c r="G1232" s="23">
        <f t="shared" si="77"/>
        <v>112</v>
      </c>
      <c r="H1232" s="9">
        <v>230</v>
      </c>
      <c r="I1232" s="9">
        <v>460</v>
      </c>
      <c r="J1232" s="8" t="s">
        <v>15</v>
      </c>
      <c r="K1232" s="10">
        <f t="shared" si="78"/>
        <v>174</v>
      </c>
      <c r="L1232" s="11">
        <f t="shared" si="79"/>
        <v>348</v>
      </c>
      <c r="M1232" s="19">
        <f t="shared" si="80"/>
        <v>75.65217391304347</v>
      </c>
    </row>
    <row r="1233" spans="1:13" x14ac:dyDescent="0.3">
      <c r="A1233" s="7" t="s">
        <v>63</v>
      </c>
      <c r="B1233" s="8" t="s">
        <v>44</v>
      </c>
      <c r="C1233" s="17">
        <v>27.2</v>
      </c>
      <c r="D1233" s="8">
        <v>142248</v>
      </c>
      <c r="E1233" s="8" t="s">
        <v>14</v>
      </c>
      <c r="F1233" s="8">
        <v>2</v>
      </c>
      <c r="G1233" s="23">
        <f t="shared" si="77"/>
        <v>54.400000000000006</v>
      </c>
      <c r="H1233" s="9">
        <v>121.5</v>
      </c>
      <c r="I1233" s="9">
        <v>243</v>
      </c>
      <c r="J1233" s="8" t="s">
        <v>15</v>
      </c>
      <c r="K1233" s="10">
        <f t="shared" si="78"/>
        <v>94.3</v>
      </c>
      <c r="L1233" s="11">
        <f t="shared" si="79"/>
        <v>188.6</v>
      </c>
      <c r="M1233" s="19">
        <f t="shared" si="80"/>
        <v>77.613168724279831</v>
      </c>
    </row>
    <row r="1234" spans="1:13" ht="15" thickBot="1" x14ac:dyDescent="0.35">
      <c r="A1234" s="12" t="s">
        <v>102</v>
      </c>
      <c r="B1234" s="13" t="s">
        <v>60</v>
      </c>
      <c r="C1234" s="20">
        <v>57</v>
      </c>
      <c r="D1234" s="13">
        <v>142249</v>
      </c>
      <c r="E1234" s="13" t="s">
        <v>14</v>
      </c>
      <c r="F1234" s="13">
        <v>6</v>
      </c>
      <c r="G1234" s="24">
        <f t="shared" si="77"/>
        <v>342</v>
      </c>
      <c r="H1234" s="14">
        <v>229.5</v>
      </c>
      <c r="I1234" s="14">
        <v>1377</v>
      </c>
      <c r="J1234" s="13" t="s">
        <v>15</v>
      </c>
      <c r="K1234" s="15">
        <f t="shared" si="78"/>
        <v>172.5</v>
      </c>
      <c r="L1234" s="16">
        <f t="shared" si="79"/>
        <v>1035</v>
      </c>
      <c r="M1234" s="21">
        <f t="shared" si="80"/>
        <v>75.16339869281046</v>
      </c>
    </row>
    <row r="1235" spans="1:13" x14ac:dyDescent="0.3">
      <c r="C1235" s="69">
        <f>SUM(C2:C1234)</f>
        <v>222142.97999999998</v>
      </c>
      <c r="G1235" s="69">
        <f>SUM(G2:G1234)</f>
        <v>266938.73000000004</v>
      </c>
      <c r="I1235" s="69">
        <f>SUM(I2:I1234)</f>
        <v>843049.01000000117</v>
      </c>
      <c r="L1235" s="69">
        <f>SUM(L2:L1234)</f>
        <v>576110.28</v>
      </c>
    </row>
  </sheetData>
  <autoFilter ref="A1:M1234"/>
  <conditionalFormatting sqref="M1:M12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9" sqref="F19"/>
    </sheetView>
  </sheetViews>
  <sheetFormatPr defaultRowHeight="14.4" x14ac:dyDescent="0.3"/>
  <cols>
    <col min="1" max="1" width="33.88671875" bestFit="1" customWidth="1"/>
    <col min="2" max="6" width="14.77734375" bestFit="1" customWidth="1"/>
    <col min="7" max="7" width="10.77734375" bestFit="1" customWidth="1"/>
  </cols>
  <sheetData>
    <row r="1" spans="1:7" ht="15" thickBot="1" x14ac:dyDescent="0.35">
      <c r="A1" s="72" t="s">
        <v>0</v>
      </c>
      <c r="B1" s="55" t="s">
        <v>527</v>
      </c>
      <c r="D1" s="71" t="s">
        <v>535</v>
      </c>
      <c r="E1" s="71"/>
      <c r="F1" s="71"/>
      <c r="G1" s="71"/>
    </row>
    <row r="2" spans="1:7" ht="15" thickBot="1" x14ac:dyDescent="0.35">
      <c r="A2" s="72" t="s">
        <v>8</v>
      </c>
      <c r="B2" s="55" t="s">
        <v>527</v>
      </c>
      <c r="D2" s="71"/>
      <c r="E2" s="71"/>
      <c r="F2" s="71"/>
      <c r="G2" s="71"/>
    </row>
    <row r="3" spans="1:7" ht="15" thickBot="1" x14ac:dyDescent="0.35"/>
    <row r="4" spans="1:7" ht="15" thickBot="1" x14ac:dyDescent="0.35">
      <c r="A4" s="52" t="s">
        <v>528</v>
      </c>
      <c r="B4" s="52" t="s">
        <v>4</v>
      </c>
      <c r="C4" s="53"/>
      <c r="D4" s="54"/>
      <c r="E4" s="54"/>
      <c r="F4" s="54"/>
      <c r="G4" s="55"/>
    </row>
    <row r="5" spans="1:7" ht="15" thickBot="1" x14ac:dyDescent="0.35">
      <c r="A5" s="52" t="s">
        <v>2</v>
      </c>
      <c r="B5" s="53" t="s">
        <v>18</v>
      </c>
      <c r="C5" s="54" t="s">
        <v>38</v>
      </c>
      <c r="D5" s="54" t="s">
        <v>27</v>
      </c>
      <c r="E5" s="54" t="s">
        <v>14</v>
      </c>
      <c r="F5" s="55" t="s">
        <v>125</v>
      </c>
      <c r="G5" s="70" t="s">
        <v>526</v>
      </c>
    </row>
    <row r="6" spans="1:7" x14ac:dyDescent="0.3">
      <c r="A6" s="50" t="s">
        <v>90</v>
      </c>
      <c r="B6" s="45">
        <v>74678.84</v>
      </c>
      <c r="C6" s="46">
        <v>8592.1</v>
      </c>
      <c r="D6" s="46">
        <v>43490.479999999996</v>
      </c>
      <c r="E6" s="46">
        <v>8476.35</v>
      </c>
      <c r="F6" s="46"/>
      <c r="G6" s="47">
        <v>135237.76999999999</v>
      </c>
    </row>
    <row r="7" spans="1:7" x14ac:dyDescent="0.3">
      <c r="A7" s="75" t="s">
        <v>60</v>
      </c>
      <c r="B7" s="48">
        <v>26899.600000000002</v>
      </c>
      <c r="C7" s="29">
        <v>4105</v>
      </c>
      <c r="D7" s="29">
        <v>9169.6999999999989</v>
      </c>
      <c r="E7" s="29">
        <v>60371.67</v>
      </c>
      <c r="F7" s="29">
        <v>3910.5</v>
      </c>
      <c r="G7" s="30">
        <v>104456.47</v>
      </c>
    </row>
    <row r="8" spans="1:7" x14ac:dyDescent="0.3">
      <c r="A8" s="75" t="s">
        <v>41</v>
      </c>
      <c r="B8" s="48">
        <v>23722.039999999997</v>
      </c>
      <c r="C8" s="29"/>
      <c r="D8" s="29">
        <v>43412.520000000011</v>
      </c>
      <c r="E8" s="29">
        <v>14982.55</v>
      </c>
      <c r="F8" s="29"/>
      <c r="G8" s="30">
        <v>82117.110000000015</v>
      </c>
    </row>
    <row r="9" spans="1:7" x14ac:dyDescent="0.3">
      <c r="A9" s="75" t="s">
        <v>13</v>
      </c>
      <c r="B9" s="48">
        <v>20337.390000000003</v>
      </c>
      <c r="C9" s="29">
        <v>7263.85</v>
      </c>
      <c r="D9" s="29">
        <v>2082.88</v>
      </c>
      <c r="E9" s="29">
        <v>40168.149999999994</v>
      </c>
      <c r="F9" s="29">
        <v>1953</v>
      </c>
      <c r="G9" s="30">
        <v>71805.27</v>
      </c>
    </row>
    <row r="10" spans="1:7" x14ac:dyDescent="0.3">
      <c r="A10" s="75" t="s">
        <v>74</v>
      </c>
      <c r="B10" s="48">
        <v>22678.28</v>
      </c>
      <c r="C10" s="29">
        <v>4943.75</v>
      </c>
      <c r="D10" s="29">
        <v>22926.829999999998</v>
      </c>
      <c r="E10" s="29">
        <v>10972.56</v>
      </c>
      <c r="F10" s="29"/>
      <c r="G10" s="30">
        <v>61521.42</v>
      </c>
    </row>
    <row r="11" spans="1:7" x14ac:dyDescent="0.3">
      <c r="A11" s="75" t="s">
        <v>21</v>
      </c>
      <c r="B11" s="48">
        <v>29601.210000000003</v>
      </c>
      <c r="C11" s="29">
        <v>0</v>
      </c>
      <c r="D11" s="29">
        <v>8381.93</v>
      </c>
      <c r="E11" s="29">
        <v>10537.7</v>
      </c>
      <c r="F11" s="29"/>
      <c r="G11" s="30">
        <v>48520.84</v>
      </c>
    </row>
    <row r="12" spans="1:7" x14ac:dyDescent="0.3">
      <c r="A12" s="75" t="s">
        <v>26</v>
      </c>
      <c r="B12" s="48">
        <v>16388.780000000006</v>
      </c>
      <c r="C12" s="29">
        <v>1125.5</v>
      </c>
      <c r="D12" s="29">
        <v>12893.75</v>
      </c>
      <c r="E12" s="29">
        <v>10792.95</v>
      </c>
      <c r="F12" s="29">
        <v>3262.5</v>
      </c>
      <c r="G12" s="30">
        <v>44463.48000000001</v>
      </c>
    </row>
    <row r="13" spans="1:7" x14ac:dyDescent="0.3">
      <c r="A13" s="57">
        <v>0</v>
      </c>
      <c r="B13" s="48">
        <v>25319.72</v>
      </c>
      <c r="C13" s="29">
        <v>4201.01</v>
      </c>
      <c r="D13" s="29">
        <v>11327.639999999998</v>
      </c>
      <c r="E13" s="29">
        <v>2665.75</v>
      </c>
      <c r="F13" s="29">
        <v>336.6</v>
      </c>
      <c r="G13" s="30">
        <v>43850.720000000001</v>
      </c>
    </row>
    <row r="14" spans="1:7" x14ac:dyDescent="0.3">
      <c r="A14" s="75" t="s">
        <v>44</v>
      </c>
      <c r="B14" s="48">
        <v>20332.61</v>
      </c>
      <c r="C14" s="29">
        <v>1054.8</v>
      </c>
      <c r="D14" s="29">
        <v>8203.68</v>
      </c>
      <c r="E14" s="29">
        <v>4650.5</v>
      </c>
      <c r="F14" s="29">
        <v>472.5</v>
      </c>
      <c r="G14" s="30">
        <v>34714.089999999997</v>
      </c>
    </row>
    <row r="15" spans="1:7" x14ac:dyDescent="0.3">
      <c r="A15" s="75" t="s">
        <v>50</v>
      </c>
      <c r="B15" s="48">
        <v>14433.709999999997</v>
      </c>
      <c r="C15" s="29">
        <v>1659.5</v>
      </c>
      <c r="D15" s="29">
        <v>8267.57</v>
      </c>
      <c r="E15" s="29">
        <v>6630.77</v>
      </c>
      <c r="F15" s="29">
        <v>355.5</v>
      </c>
      <c r="G15" s="30">
        <v>31347.05</v>
      </c>
    </row>
    <row r="16" spans="1:7" x14ac:dyDescent="0.3">
      <c r="A16" s="75" t="s">
        <v>54</v>
      </c>
      <c r="B16" s="48">
        <v>8637.9600000000009</v>
      </c>
      <c r="C16" s="29">
        <v>660.79</v>
      </c>
      <c r="D16" s="29">
        <v>3921.5899999999997</v>
      </c>
      <c r="E16" s="29">
        <v>7934.75</v>
      </c>
      <c r="F16" s="29"/>
      <c r="G16" s="30">
        <v>21155.09</v>
      </c>
    </row>
    <row r="17" spans="1:7" x14ac:dyDescent="0.3">
      <c r="A17" s="75" t="s">
        <v>156</v>
      </c>
      <c r="B17" s="48">
        <v>6861.06</v>
      </c>
      <c r="C17" s="29">
        <v>1198.75</v>
      </c>
      <c r="D17" s="29">
        <v>504.16</v>
      </c>
      <c r="E17" s="29">
        <v>12578.349999999999</v>
      </c>
      <c r="F17" s="29"/>
      <c r="G17" s="30">
        <v>21142.32</v>
      </c>
    </row>
    <row r="18" spans="1:7" x14ac:dyDescent="0.3">
      <c r="A18" s="75" t="s">
        <v>96</v>
      </c>
      <c r="B18" s="48">
        <v>3906.5</v>
      </c>
      <c r="C18" s="29">
        <v>773.5</v>
      </c>
      <c r="D18" s="29">
        <v>1622.8799999999999</v>
      </c>
      <c r="E18" s="29">
        <v>8148.75</v>
      </c>
      <c r="F18" s="29">
        <v>1872</v>
      </c>
      <c r="G18" s="30">
        <v>16323.630000000001</v>
      </c>
    </row>
    <row r="19" spans="1:7" x14ac:dyDescent="0.3">
      <c r="A19" s="75" t="s">
        <v>32</v>
      </c>
      <c r="B19" s="48">
        <v>8238.7099999999991</v>
      </c>
      <c r="C19" s="29"/>
      <c r="D19" s="29"/>
      <c r="E19" s="29">
        <v>3106.2</v>
      </c>
      <c r="F19" s="29">
        <v>4085.33</v>
      </c>
      <c r="G19" s="30">
        <v>15430.24</v>
      </c>
    </row>
    <row r="20" spans="1:7" x14ac:dyDescent="0.3">
      <c r="A20" s="75" t="s">
        <v>194</v>
      </c>
      <c r="B20" s="48">
        <v>2578.42</v>
      </c>
      <c r="C20" s="29"/>
      <c r="D20" s="29">
        <v>9448.0199999999986</v>
      </c>
      <c r="E20" s="29"/>
      <c r="F20" s="29"/>
      <c r="G20" s="30">
        <v>12026.439999999999</v>
      </c>
    </row>
    <row r="21" spans="1:7" x14ac:dyDescent="0.3">
      <c r="A21" s="75" t="s">
        <v>17</v>
      </c>
      <c r="B21" s="48">
        <v>5927.1</v>
      </c>
      <c r="C21" s="29">
        <v>676</v>
      </c>
      <c r="D21" s="29">
        <v>1629.3200000000002</v>
      </c>
      <c r="E21" s="29">
        <v>3117.81</v>
      </c>
      <c r="F21" s="29">
        <v>337.5</v>
      </c>
      <c r="G21" s="30">
        <v>11687.73</v>
      </c>
    </row>
    <row r="22" spans="1:7" x14ac:dyDescent="0.3">
      <c r="A22" s="75" t="s">
        <v>350</v>
      </c>
      <c r="B22" s="48">
        <v>3763.4</v>
      </c>
      <c r="C22" s="29">
        <v>5681.57</v>
      </c>
      <c r="D22" s="29"/>
      <c r="E22" s="29">
        <v>594.15</v>
      </c>
      <c r="F22" s="29">
        <v>629.1</v>
      </c>
      <c r="G22" s="30">
        <v>10668.22</v>
      </c>
    </row>
    <row r="23" spans="1:7" x14ac:dyDescent="0.3">
      <c r="A23" s="75" t="s">
        <v>47</v>
      </c>
      <c r="B23" s="48">
        <v>2869.2799999999997</v>
      </c>
      <c r="C23" s="29"/>
      <c r="D23" s="29">
        <v>636.64</v>
      </c>
      <c r="E23" s="29">
        <v>6852</v>
      </c>
      <c r="F23" s="29"/>
      <c r="G23" s="30">
        <v>10357.92</v>
      </c>
    </row>
    <row r="24" spans="1:7" x14ac:dyDescent="0.3">
      <c r="A24" s="75" t="s">
        <v>23</v>
      </c>
      <c r="B24" s="48">
        <v>3957.2599999999998</v>
      </c>
      <c r="C24" s="29">
        <v>392</v>
      </c>
      <c r="D24" s="29">
        <v>1568.41</v>
      </c>
      <c r="E24" s="29">
        <v>1805.52</v>
      </c>
      <c r="F24" s="29">
        <v>255</v>
      </c>
      <c r="G24" s="30">
        <v>7978.1900000000005</v>
      </c>
    </row>
    <row r="25" spans="1:7" x14ac:dyDescent="0.3">
      <c r="A25" s="75" t="s">
        <v>30</v>
      </c>
      <c r="B25" s="48">
        <v>2890.85</v>
      </c>
      <c r="C25" s="29"/>
      <c r="D25" s="29">
        <v>244.4</v>
      </c>
      <c r="E25" s="29">
        <v>4601.58</v>
      </c>
      <c r="F25" s="29"/>
      <c r="G25" s="30">
        <v>7736.83</v>
      </c>
    </row>
    <row r="26" spans="1:7" x14ac:dyDescent="0.3">
      <c r="A26" s="75" t="s">
        <v>81</v>
      </c>
      <c r="B26" s="48">
        <v>2344.16</v>
      </c>
      <c r="C26" s="29"/>
      <c r="D26" s="29">
        <v>518.88</v>
      </c>
      <c r="E26" s="29">
        <v>4848.6400000000003</v>
      </c>
      <c r="F26" s="29"/>
      <c r="G26" s="30">
        <v>7711.68</v>
      </c>
    </row>
    <row r="27" spans="1:7" x14ac:dyDescent="0.3">
      <c r="A27" s="75" t="s">
        <v>88</v>
      </c>
      <c r="B27" s="48">
        <v>4194.12</v>
      </c>
      <c r="C27" s="29">
        <v>350</v>
      </c>
      <c r="D27" s="29">
        <v>386.4</v>
      </c>
      <c r="E27" s="29">
        <v>2505.15</v>
      </c>
      <c r="F27" s="29"/>
      <c r="G27" s="30">
        <v>7435.67</v>
      </c>
    </row>
    <row r="28" spans="1:7" x14ac:dyDescent="0.3">
      <c r="A28" s="75" t="s">
        <v>37</v>
      </c>
      <c r="B28" s="48">
        <v>5648.1900000000005</v>
      </c>
      <c r="C28" s="29">
        <v>1130.5</v>
      </c>
      <c r="D28" s="29"/>
      <c r="E28" s="29"/>
      <c r="F28" s="29"/>
      <c r="G28" s="30">
        <v>6778.6900000000005</v>
      </c>
    </row>
    <row r="29" spans="1:7" x14ac:dyDescent="0.3">
      <c r="A29" s="75" t="s">
        <v>94</v>
      </c>
      <c r="B29" s="48">
        <v>3595.9</v>
      </c>
      <c r="C29" s="29"/>
      <c r="D29" s="29">
        <v>1958.9700000000003</v>
      </c>
      <c r="E29" s="29">
        <v>316.85000000000002</v>
      </c>
      <c r="F29" s="29"/>
      <c r="G29" s="30">
        <v>5871.7200000000012</v>
      </c>
    </row>
    <row r="30" spans="1:7" x14ac:dyDescent="0.3">
      <c r="A30" s="75" t="s">
        <v>35</v>
      </c>
      <c r="B30" s="48">
        <v>3285.0099999999998</v>
      </c>
      <c r="C30" s="29"/>
      <c r="D30" s="29">
        <v>2244.8000000000002</v>
      </c>
      <c r="E30" s="29">
        <v>247.5</v>
      </c>
      <c r="F30" s="29"/>
      <c r="G30" s="30">
        <v>5777.3099999999995</v>
      </c>
    </row>
    <row r="31" spans="1:7" x14ac:dyDescent="0.3">
      <c r="A31" s="75" t="s">
        <v>340</v>
      </c>
      <c r="B31" s="48">
        <v>3149.3</v>
      </c>
      <c r="C31" s="29"/>
      <c r="D31" s="29">
        <v>1034.08</v>
      </c>
      <c r="E31" s="29">
        <v>940</v>
      </c>
      <c r="F31" s="29"/>
      <c r="G31" s="30">
        <v>5123.38</v>
      </c>
    </row>
    <row r="32" spans="1:7" x14ac:dyDescent="0.3">
      <c r="A32" s="75" t="s">
        <v>111</v>
      </c>
      <c r="B32" s="48">
        <v>3499.2400000000002</v>
      </c>
      <c r="C32" s="29"/>
      <c r="D32" s="29">
        <v>1464.6399999999999</v>
      </c>
      <c r="E32" s="29"/>
      <c r="F32" s="29"/>
      <c r="G32" s="30">
        <v>4963.88</v>
      </c>
    </row>
    <row r="33" spans="1:7" x14ac:dyDescent="0.3">
      <c r="A33" s="75" t="s">
        <v>56</v>
      </c>
      <c r="B33" s="48">
        <v>969.72</v>
      </c>
      <c r="C33" s="29"/>
      <c r="D33" s="29">
        <v>364.32</v>
      </c>
      <c r="E33" s="29">
        <v>358.88</v>
      </c>
      <c r="F33" s="29"/>
      <c r="G33" s="30">
        <v>1692.92</v>
      </c>
    </row>
    <row r="34" spans="1:7" x14ac:dyDescent="0.3">
      <c r="A34" s="75" t="s">
        <v>52</v>
      </c>
      <c r="B34" s="48">
        <v>973.28</v>
      </c>
      <c r="C34" s="29"/>
      <c r="D34" s="29">
        <v>658.72</v>
      </c>
      <c r="E34" s="29"/>
      <c r="F34" s="29"/>
      <c r="G34" s="30">
        <v>1632</v>
      </c>
    </row>
    <row r="35" spans="1:7" x14ac:dyDescent="0.3">
      <c r="A35" s="75" t="s">
        <v>472</v>
      </c>
      <c r="B35" s="48"/>
      <c r="C35" s="29">
        <v>1197</v>
      </c>
      <c r="D35" s="29"/>
      <c r="E35" s="29"/>
      <c r="F35" s="29"/>
      <c r="G35" s="30">
        <v>1197</v>
      </c>
    </row>
    <row r="36" spans="1:7" x14ac:dyDescent="0.3">
      <c r="A36" s="75" t="s">
        <v>129</v>
      </c>
      <c r="B36" s="48">
        <v>431.84000000000003</v>
      </c>
      <c r="C36" s="29"/>
      <c r="D36" s="29"/>
      <c r="E36" s="29">
        <v>636.70000000000005</v>
      </c>
      <c r="F36" s="29"/>
      <c r="G36" s="30">
        <v>1068.54</v>
      </c>
    </row>
    <row r="37" spans="1:7" x14ac:dyDescent="0.3">
      <c r="A37" s="75" t="s">
        <v>232</v>
      </c>
      <c r="B37" s="48">
        <v>261.27999999999997</v>
      </c>
      <c r="C37" s="29"/>
      <c r="D37" s="29">
        <v>798.56</v>
      </c>
      <c r="E37" s="29"/>
      <c r="F37" s="29"/>
      <c r="G37" s="30">
        <v>1059.8399999999999</v>
      </c>
    </row>
    <row r="38" spans="1:7" ht="15" thickBot="1" x14ac:dyDescent="0.35">
      <c r="A38" s="51" t="s">
        <v>219</v>
      </c>
      <c r="B38" s="48">
        <v>65.5</v>
      </c>
      <c r="C38" s="29"/>
      <c r="D38" s="29"/>
      <c r="E38" s="29">
        <v>130.05000000000001</v>
      </c>
      <c r="F38" s="29"/>
      <c r="G38" s="30">
        <v>195.55</v>
      </c>
    </row>
    <row r="39" spans="1:7" ht="15" thickBot="1" x14ac:dyDescent="0.35">
      <c r="A39" s="70" t="s">
        <v>526</v>
      </c>
      <c r="B39" s="49">
        <v>352440.26000000007</v>
      </c>
      <c r="C39" s="31">
        <v>45005.619999999995</v>
      </c>
      <c r="D39" s="31">
        <v>199161.77000000002</v>
      </c>
      <c r="E39" s="31">
        <v>228971.83</v>
      </c>
      <c r="F39" s="31">
        <v>17469.53</v>
      </c>
      <c r="G39" s="32">
        <v>843049.00999999989</v>
      </c>
    </row>
    <row r="40" spans="1:7" ht="15" thickBot="1" x14ac:dyDescent="0.35">
      <c r="A40" s="60"/>
      <c r="B40" s="73">
        <v>0.41805429556224744</v>
      </c>
      <c r="C40" s="73">
        <v>5.3384345946862567E-2</v>
      </c>
      <c r="D40" s="73">
        <v>0.23623984802496836</v>
      </c>
      <c r="E40" s="73">
        <v>0.27159966654844897</v>
      </c>
      <c r="F40" s="73">
        <v>2.0721843917472841E-2</v>
      </c>
      <c r="G40" s="74">
        <v>1</v>
      </c>
    </row>
  </sheetData>
  <mergeCells count="1">
    <mergeCell ref="D1:G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workbookViewId="0">
      <selection activeCell="D1" sqref="A1:G17"/>
    </sheetView>
  </sheetViews>
  <sheetFormatPr defaultRowHeight="14.4" x14ac:dyDescent="0.3"/>
  <cols>
    <col min="1" max="1" width="19.33203125" bestFit="1" customWidth="1"/>
    <col min="2" max="6" width="14.77734375" bestFit="1" customWidth="1"/>
    <col min="7" max="7" width="10.77734375" bestFit="1" customWidth="1"/>
  </cols>
  <sheetData>
    <row r="1" spans="1:7" x14ac:dyDescent="0.3">
      <c r="A1" s="25" t="s">
        <v>2</v>
      </c>
      <c r="B1" t="s">
        <v>527</v>
      </c>
      <c r="D1" s="71" t="s">
        <v>537</v>
      </c>
      <c r="E1" s="71"/>
      <c r="F1" s="71"/>
      <c r="G1" s="71"/>
    </row>
    <row r="2" spans="1:7" x14ac:dyDescent="0.3">
      <c r="A2" s="25" t="s">
        <v>8</v>
      </c>
      <c r="B2" t="s">
        <v>527</v>
      </c>
      <c r="D2" s="71"/>
      <c r="E2" s="71"/>
      <c r="F2" s="71"/>
      <c r="G2" s="71"/>
    </row>
    <row r="3" spans="1:7" ht="15" thickBot="1" x14ac:dyDescent="0.35"/>
    <row r="4" spans="1:7" x14ac:dyDescent="0.3">
      <c r="A4" s="33" t="s">
        <v>529</v>
      </c>
      <c r="B4" s="34" t="s">
        <v>4</v>
      </c>
      <c r="C4" s="35"/>
      <c r="D4" s="35"/>
      <c r="E4" s="35"/>
      <c r="F4" s="35"/>
      <c r="G4" s="36"/>
    </row>
    <row r="5" spans="1:7" x14ac:dyDescent="0.3">
      <c r="A5" s="37" t="s">
        <v>0</v>
      </c>
      <c r="B5" s="8" t="s">
        <v>18</v>
      </c>
      <c r="C5" s="8" t="s">
        <v>38</v>
      </c>
      <c r="D5" s="8" t="s">
        <v>27</v>
      </c>
      <c r="E5" s="8" t="s">
        <v>14</v>
      </c>
      <c r="F5" s="8" t="s">
        <v>125</v>
      </c>
      <c r="G5" s="38" t="s">
        <v>526</v>
      </c>
    </row>
    <row r="6" spans="1:7" x14ac:dyDescent="0.3">
      <c r="A6" s="7" t="s">
        <v>12</v>
      </c>
      <c r="B6" s="39"/>
      <c r="C6" s="39"/>
      <c r="D6" s="39"/>
      <c r="E6" s="39">
        <v>452</v>
      </c>
      <c r="F6" s="39"/>
      <c r="G6" s="40">
        <v>452</v>
      </c>
    </row>
    <row r="7" spans="1:7" x14ac:dyDescent="0.3">
      <c r="A7" s="7" t="s">
        <v>16</v>
      </c>
      <c r="B7" s="39">
        <v>100.52000000000001</v>
      </c>
      <c r="C7" s="39"/>
      <c r="D7" s="39"/>
      <c r="E7" s="39"/>
      <c r="F7" s="39"/>
      <c r="G7" s="40">
        <v>100.52000000000001</v>
      </c>
    </row>
    <row r="8" spans="1:7" x14ac:dyDescent="0.3">
      <c r="A8" s="7" t="s">
        <v>22</v>
      </c>
      <c r="B8" s="39"/>
      <c r="C8" s="39">
        <v>278</v>
      </c>
      <c r="D8" s="39"/>
      <c r="E8" s="39">
        <v>234</v>
      </c>
      <c r="F8" s="39"/>
      <c r="G8" s="40">
        <v>512</v>
      </c>
    </row>
    <row r="9" spans="1:7" x14ac:dyDescent="0.3">
      <c r="A9" s="7" t="s">
        <v>24</v>
      </c>
      <c r="B9" s="39">
        <v>730</v>
      </c>
      <c r="C9" s="39"/>
      <c r="D9" s="39"/>
      <c r="E9" s="39"/>
      <c r="F9" s="39"/>
      <c r="G9" s="40">
        <v>730</v>
      </c>
    </row>
    <row r="10" spans="1:7" x14ac:dyDescent="0.3">
      <c r="A10" s="7" t="s">
        <v>25</v>
      </c>
      <c r="B10" s="39">
        <v>301.5</v>
      </c>
      <c r="C10" s="39"/>
      <c r="D10" s="39">
        <v>685.56</v>
      </c>
      <c r="E10" s="39">
        <v>279.25</v>
      </c>
      <c r="F10" s="39"/>
      <c r="G10" s="40">
        <v>1266.31</v>
      </c>
    </row>
    <row r="11" spans="1:7" x14ac:dyDescent="0.3">
      <c r="A11" s="7" t="s">
        <v>28</v>
      </c>
      <c r="B11" s="39">
        <v>189.57</v>
      </c>
      <c r="C11" s="39"/>
      <c r="D11" s="39">
        <v>242.28</v>
      </c>
      <c r="E11" s="39">
        <v>66.87</v>
      </c>
      <c r="F11" s="39"/>
      <c r="G11" s="40">
        <v>498.72</v>
      </c>
    </row>
    <row r="12" spans="1:7" x14ac:dyDescent="0.3">
      <c r="A12" s="7" t="s">
        <v>29</v>
      </c>
      <c r="B12" s="39">
        <v>687.28</v>
      </c>
      <c r="C12" s="39"/>
      <c r="D12" s="39"/>
      <c r="E12" s="39">
        <v>2359.5</v>
      </c>
      <c r="F12" s="39"/>
      <c r="G12" s="40">
        <v>3046.7799999999997</v>
      </c>
    </row>
    <row r="13" spans="1:7" x14ac:dyDescent="0.3">
      <c r="A13" s="7" t="s">
        <v>31</v>
      </c>
      <c r="B13" s="39">
        <v>-77.05</v>
      </c>
      <c r="C13" s="39"/>
      <c r="D13" s="39"/>
      <c r="E13" s="39">
        <v>119.02000000000001</v>
      </c>
      <c r="F13" s="39"/>
      <c r="G13" s="40">
        <v>41.970000000000013</v>
      </c>
    </row>
    <row r="14" spans="1:7" x14ac:dyDescent="0.3">
      <c r="A14" s="7" t="s">
        <v>34</v>
      </c>
      <c r="B14" s="39">
        <v>440.78</v>
      </c>
      <c r="C14" s="39"/>
      <c r="D14" s="39"/>
      <c r="E14" s="39"/>
      <c r="F14" s="39"/>
      <c r="G14" s="40">
        <v>440.78</v>
      </c>
    </row>
    <row r="15" spans="1:7" x14ac:dyDescent="0.3">
      <c r="A15" s="7" t="s">
        <v>36</v>
      </c>
      <c r="B15" s="39">
        <v>655</v>
      </c>
      <c r="C15" s="39"/>
      <c r="D15" s="39"/>
      <c r="E15" s="39"/>
      <c r="F15" s="39"/>
      <c r="G15" s="40">
        <v>655</v>
      </c>
    </row>
    <row r="16" spans="1:7" x14ac:dyDescent="0.3">
      <c r="A16" s="7" t="s">
        <v>20</v>
      </c>
      <c r="B16" s="39">
        <v>-100.17000000000002</v>
      </c>
      <c r="C16" s="39">
        <v>-388</v>
      </c>
      <c r="D16" s="39"/>
      <c r="E16" s="39"/>
      <c r="F16" s="39"/>
      <c r="G16" s="40">
        <v>-488.17</v>
      </c>
    </row>
    <row r="17" spans="1:7" x14ac:dyDescent="0.3">
      <c r="A17" s="7" t="s">
        <v>40</v>
      </c>
      <c r="B17" s="39">
        <v>510</v>
      </c>
      <c r="C17" s="39"/>
      <c r="D17" s="39"/>
      <c r="E17" s="39">
        <v>1242.5</v>
      </c>
      <c r="F17" s="39"/>
      <c r="G17" s="40">
        <v>1752.5</v>
      </c>
    </row>
    <row r="18" spans="1:7" x14ac:dyDescent="0.3">
      <c r="A18" s="7" t="s">
        <v>42</v>
      </c>
      <c r="B18" s="39">
        <v>182.2</v>
      </c>
      <c r="C18" s="39"/>
      <c r="D18" s="39"/>
      <c r="E18" s="39"/>
      <c r="F18" s="39"/>
      <c r="G18" s="40">
        <v>182.2</v>
      </c>
    </row>
    <row r="19" spans="1:7" x14ac:dyDescent="0.3">
      <c r="A19" s="7" t="s">
        <v>43</v>
      </c>
      <c r="B19" s="39">
        <v>44.6</v>
      </c>
      <c r="C19" s="39"/>
      <c r="D19" s="39"/>
      <c r="E19" s="39"/>
      <c r="F19" s="39"/>
      <c r="G19" s="40">
        <v>44.6</v>
      </c>
    </row>
    <row r="20" spans="1:7" x14ac:dyDescent="0.3">
      <c r="A20" s="7" t="s">
        <v>45</v>
      </c>
      <c r="B20" s="39">
        <v>1349.25</v>
      </c>
      <c r="C20" s="39">
        <v>536</v>
      </c>
      <c r="D20" s="39"/>
      <c r="E20" s="39">
        <v>995.5</v>
      </c>
      <c r="F20" s="39">
        <v>535.5</v>
      </c>
      <c r="G20" s="40">
        <v>3416.25</v>
      </c>
    </row>
    <row r="21" spans="1:7" x14ac:dyDescent="0.3">
      <c r="A21" s="7" t="s">
        <v>46</v>
      </c>
      <c r="B21" s="39">
        <v>266</v>
      </c>
      <c r="C21" s="39"/>
      <c r="D21" s="39"/>
      <c r="E21" s="39">
        <v>897.75</v>
      </c>
      <c r="F21" s="39"/>
      <c r="G21" s="40">
        <v>1163.75</v>
      </c>
    </row>
    <row r="22" spans="1:7" x14ac:dyDescent="0.3">
      <c r="A22" s="7" t="s">
        <v>48</v>
      </c>
      <c r="B22" s="39"/>
      <c r="C22" s="39"/>
      <c r="D22" s="39">
        <v>36.159999999999997</v>
      </c>
      <c r="E22" s="39"/>
      <c r="F22" s="39"/>
      <c r="G22" s="40">
        <v>36.159999999999997</v>
      </c>
    </row>
    <row r="23" spans="1:7" x14ac:dyDescent="0.3">
      <c r="A23" s="7" t="s">
        <v>49</v>
      </c>
      <c r="B23" s="39">
        <v>784.94</v>
      </c>
      <c r="C23" s="39"/>
      <c r="D23" s="39">
        <v>202.72000000000003</v>
      </c>
      <c r="E23" s="39"/>
      <c r="F23" s="39">
        <v>267.5</v>
      </c>
      <c r="G23" s="40">
        <v>1255.1600000000001</v>
      </c>
    </row>
    <row r="24" spans="1:7" x14ac:dyDescent="0.3">
      <c r="A24" s="7" t="s">
        <v>51</v>
      </c>
      <c r="B24" s="39">
        <v>31.200000000000003</v>
      </c>
      <c r="C24" s="39"/>
      <c r="D24" s="39"/>
      <c r="E24" s="39"/>
      <c r="F24" s="39"/>
      <c r="G24" s="40">
        <v>31.200000000000003</v>
      </c>
    </row>
    <row r="25" spans="1:7" x14ac:dyDescent="0.3">
      <c r="A25" s="7" t="s">
        <v>53</v>
      </c>
      <c r="B25" s="39">
        <v>1983.22</v>
      </c>
      <c r="C25" s="39"/>
      <c r="D25" s="39"/>
      <c r="E25" s="39">
        <v>546.25</v>
      </c>
      <c r="F25" s="39"/>
      <c r="G25" s="40">
        <v>2529.4700000000003</v>
      </c>
    </row>
    <row r="26" spans="1:7" x14ac:dyDescent="0.3">
      <c r="A26" s="7" t="s">
        <v>55</v>
      </c>
      <c r="B26" s="39">
        <v>-21.199999999999989</v>
      </c>
      <c r="C26" s="39"/>
      <c r="D26" s="39"/>
      <c r="E26" s="39"/>
      <c r="F26" s="39"/>
      <c r="G26" s="40">
        <v>-21.199999999999989</v>
      </c>
    </row>
    <row r="27" spans="1:7" x14ac:dyDescent="0.3">
      <c r="A27" s="7" t="s">
        <v>57</v>
      </c>
      <c r="B27" s="39">
        <v>292.60000000000002</v>
      </c>
      <c r="C27" s="39"/>
      <c r="D27" s="39">
        <v>93.800000000000011</v>
      </c>
      <c r="E27" s="39">
        <v>218.75</v>
      </c>
      <c r="F27" s="39"/>
      <c r="G27" s="40">
        <v>605.15000000000009</v>
      </c>
    </row>
    <row r="28" spans="1:7" x14ac:dyDescent="0.3">
      <c r="A28" s="7" t="s">
        <v>58</v>
      </c>
      <c r="B28" s="39"/>
      <c r="C28" s="39"/>
      <c r="D28" s="39"/>
      <c r="E28" s="39">
        <v>454</v>
      </c>
      <c r="F28" s="39"/>
      <c r="G28" s="40">
        <v>454</v>
      </c>
    </row>
    <row r="29" spans="1:7" x14ac:dyDescent="0.3">
      <c r="A29" s="7" t="s">
        <v>59</v>
      </c>
      <c r="B29" s="39">
        <v>2771.5699999999997</v>
      </c>
      <c r="C29" s="39">
        <v>153</v>
      </c>
      <c r="D29" s="39">
        <v>115.6</v>
      </c>
      <c r="E29" s="39">
        <v>5971.25</v>
      </c>
      <c r="F29" s="39">
        <v>152.5</v>
      </c>
      <c r="G29" s="40">
        <v>9163.92</v>
      </c>
    </row>
    <row r="30" spans="1:7" x14ac:dyDescent="0.3">
      <c r="A30" s="7" t="s">
        <v>61</v>
      </c>
      <c r="B30" s="39">
        <v>1011</v>
      </c>
      <c r="C30" s="39"/>
      <c r="D30" s="39"/>
      <c r="E30" s="39"/>
      <c r="F30" s="39"/>
      <c r="G30" s="40">
        <v>1011</v>
      </c>
    </row>
    <row r="31" spans="1:7" x14ac:dyDescent="0.3">
      <c r="A31" s="7" t="s">
        <v>62</v>
      </c>
      <c r="B31" s="39">
        <v>5194.7699999999995</v>
      </c>
      <c r="C31" s="39"/>
      <c r="D31" s="39">
        <v>153.97999999999999</v>
      </c>
      <c r="E31" s="39"/>
      <c r="F31" s="39"/>
      <c r="G31" s="40">
        <v>5348.7499999999991</v>
      </c>
    </row>
    <row r="32" spans="1:7" x14ac:dyDescent="0.3">
      <c r="A32" s="7" t="s">
        <v>63</v>
      </c>
      <c r="B32" s="39">
        <v>216.48</v>
      </c>
      <c r="C32" s="39"/>
      <c r="D32" s="39">
        <v>144.32</v>
      </c>
      <c r="E32" s="39">
        <v>94.3</v>
      </c>
      <c r="F32" s="39"/>
      <c r="G32" s="40">
        <v>455.09999999999997</v>
      </c>
    </row>
    <row r="33" spans="1:7" x14ac:dyDescent="0.3">
      <c r="A33" s="7" t="s">
        <v>65</v>
      </c>
      <c r="B33" s="39">
        <v>876.56</v>
      </c>
      <c r="C33" s="39"/>
      <c r="D33" s="39"/>
      <c r="E33" s="39">
        <v>535.75</v>
      </c>
      <c r="F33" s="39"/>
      <c r="G33" s="40">
        <v>1412.31</v>
      </c>
    </row>
    <row r="34" spans="1:7" x14ac:dyDescent="0.3">
      <c r="A34" s="7" t="s">
        <v>67</v>
      </c>
      <c r="B34" s="39">
        <v>622.88</v>
      </c>
      <c r="C34" s="39"/>
      <c r="D34" s="39"/>
      <c r="E34" s="39"/>
      <c r="F34" s="39"/>
      <c r="G34" s="40">
        <v>622.88</v>
      </c>
    </row>
    <row r="35" spans="1:7" x14ac:dyDescent="0.3">
      <c r="A35" s="7" t="s">
        <v>68</v>
      </c>
      <c r="B35" s="39">
        <v>23.200000000000003</v>
      </c>
      <c r="C35" s="39"/>
      <c r="D35" s="39">
        <v>23.200000000000003</v>
      </c>
      <c r="E35" s="39"/>
      <c r="F35" s="39"/>
      <c r="G35" s="40">
        <v>46.400000000000006</v>
      </c>
    </row>
    <row r="36" spans="1:7" x14ac:dyDescent="0.3">
      <c r="A36" s="7" t="s">
        <v>69</v>
      </c>
      <c r="B36" s="39">
        <v>165.6</v>
      </c>
      <c r="C36" s="39">
        <v>0</v>
      </c>
      <c r="D36" s="39">
        <v>165.6</v>
      </c>
      <c r="E36" s="39">
        <v>393.75</v>
      </c>
      <c r="F36" s="39"/>
      <c r="G36" s="40">
        <v>724.95</v>
      </c>
    </row>
    <row r="37" spans="1:7" x14ac:dyDescent="0.3">
      <c r="A37" s="7" t="s">
        <v>70</v>
      </c>
      <c r="B37" s="39">
        <v>23.840000000000003</v>
      </c>
      <c r="C37" s="39"/>
      <c r="D37" s="39"/>
      <c r="E37" s="39"/>
      <c r="F37" s="39"/>
      <c r="G37" s="40">
        <v>23.840000000000003</v>
      </c>
    </row>
    <row r="38" spans="1:7" x14ac:dyDescent="0.3">
      <c r="A38" s="7" t="s">
        <v>73</v>
      </c>
      <c r="B38" s="39">
        <v>837.96</v>
      </c>
      <c r="C38" s="39"/>
      <c r="D38" s="39">
        <v>949</v>
      </c>
      <c r="E38" s="39"/>
      <c r="F38" s="39"/>
      <c r="G38" s="40">
        <v>1786.96</v>
      </c>
    </row>
    <row r="39" spans="1:7" x14ac:dyDescent="0.3">
      <c r="A39" s="7" t="s">
        <v>72</v>
      </c>
      <c r="B39" s="39">
        <v>122.6</v>
      </c>
      <c r="C39" s="39"/>
      <c r="D39" s="39"/>
      <c r="E39" s="39"/>
      <c r="F39" s="39"/>
      <c r="G39" s="40">
        <v>122.6</v>
      </c>
    </row>
    <row r="40" spans="1:7" x14ac:dyDescent="0.3">
      <c r="A40" s="7" t="s">
        <v>75</v>
      </c>
      <c r="B40" s="39">
        <v>2518.56</v>
      </c>
      <c r="C40" s="39"/>
      <c r="D40" s="39">
        <v>3545.61</v>
      </c>
      <c r="E40" s="39"/>
      <c r="F40" s="39"/>
      <c r="G40" s="40">
        <v>6064.17</v>
      </c>
    </row>
    <row r="41" spans="1:7" x14ac:dyDescent="0.3">
      <c r="A41" s="7" t="s">
        <v>76</v>
      </c>
      <c r="B41" s="39"/>
      <c r="C41" s="39"/>
      <c r="D41" s="39">
        <v>60.400000000000006</v>
      </c>
      <c r="E41" s="39"/>
      <c r="F41" s="39"/>
      <c r="G41" s="40">
        <v>60.400000000000006</v>
      </c>
    </row>
    <row r="42" spans="1:7" x14ac:dyDescent="0.3">
      <c r="A42" s="7" t="s">
        <v>77</v>
      </c>
      <c r="B42" s="39"/>
      <c r="C42" s="39"/>
      <c r="D42" s="39"/>
      <c r="E42" s="39">
        <v>71</v>
      </c>
      <c r="F42" s="39"/>
      <c r="G42" s="40">
        <v>71</v>
      </c>
    </row>
    <row r="43" spans="1:7" x14ac:dyDescent="0.3">
      <c r="A43" s="7" t="s">
        <v>78</v>
      </c>
      <c r="B43" s="39">
        <v>125</v>
      </c>
      <c r="C43" s="39">
        <v>271.75</v>
      </c>
      <c r="D43" s="39">
        <v>111.24000000000001</v>
      </c>
      <c r="E43" s="39">
        <v>1086</v>
      </c>
      <c r="F43" s="39"/>
      <c r="G43" s="40">
        <v>1593.99</v>
      </c>
    </row>
    <row r="44" spans="1:7" x14ac:dyDescent="0.3">
      <c r="A44" s="7" t="s">
        <v>79</v>
      </c>
      <c r="B44" s="39">
        <v>834.77</v>
      </c>
      <c r="C44" s="39"/>
      <c r="D44" s="39"/>
      <c r="E44" s="39"/>
      <c r="F44" s="39"/>
      <c r="G44" s="40">
        <v>834.77</v>
      </c>
    </row>
    <row r="45" spans="1:7" x14ac:dyDescent="0.3">
      <c r="A45" s="7" t="s">
        <v>80</v>
      </c>
      <c r="B45" s="39"/>
      <c r="C45" s="39"/>
      <c r="D45" s="39">
        <v>358.88</v>
      </c>
      <c r="E45" s="39"/>
      <c r="F45" s="39"/>
      <c r="G45" s="40">
        <v>358.88</v>
      </c>
    </row>
    <row r="46" spans="1:7" x14ac:dyDescent="0.3">
      <c r="A46" s="7" t="s">
        <v>82</v>
      </c>
      <c r="B46" s="39">
        <v>780.9</v>
      </c>
      <c r="C46" s="39"/>
      <c r="D46" s="39">
        <v>1213.1999999999998</v>
      </c>
      <c r="E46" s="39"/>
      <c r="F46" s="39"/>
      <c r="G46" s="40">
        <v>1994.1</v>
      </c>
    </row>
    <row r="47" spans="1:7" x14ac:dyDescent="0.3">
      <c r="A47" s="7" t="s">
        <v>83</v>
      </c>
      <c r="B47" s="39">
        <v>651.5</v>
      </c>
      <c r="C47" s="39"/>
      <c r="D47" s="39"/>
      <c r="E47" s="39"/>
      <c r="F47" s="39"/>
      <c r="G47" s="40">
        <v>651.5</v>
      </c>
    </row>
    <row r="48" spans="1:7" x14ac:dyDescent="0.3">
      <c r="A48" s="7" t="s">
        <v>84</v>
      </c>
      <c r="B48" s="39">
        <v>87.5</v>
      </c>
      <c r="C48" s="39"/>
      <c r="D48" s="39"/>
      <c r="E48" s="39"/>
      <c r="F48" s="39"/>
      <c r="G48" s="40">
        <v>87.5</v>
      </c>
    </row>
    <row r="49" spans="1:7" x14ac:dyDescent="0.3">
      <c r="A49" s="7" t="s">
        <v>85</v>
      </c>
      <c r="B49" s="39">
        <v>27.54</v>
      </c>
      <c r="C49" s="39"/>
      <c r="D49" s="39"/>
      <c r="E49" s="39"/>
      <c r="F49" s="39"/>
      <c r="G49" s="40">
        <v>27.54</v>
      </c>
    </row>
    <row r="50" spans="1:7" x14ac:dyDescent="0.3">
      <c r="A50" s="7" t="s">
        <v>86</v>
      </c>
      <c r="B50" s="39">
        <v>263.36</v>
      </c>
      <c r="C50" s="39"/>
      <c r="D50" s="39">
        <v>131.68</v>
      </c>
      <c r="E50" s="39"/>
      <c r="F50" s="39"/>
      <c r="G50" s="40">
        <v>395.04</v>
      </c>
    </row>
    <row r="51" spans="1:7" x14ac:dyDescent="0.3">
      <c r="A51" s="7" t="s">
        <v>89</v>
      </c>
      <c r="B51" s="39">
        <v>632.54</v>
      </c>
      <c r="C51" s="39"/>
      <c r="D51" s="39">
        <v>274.04000000000002</v>
      </c>
      <c r="E51" s="39">
        <v>358.5</v>
      </c>
      <c r="F51" s="39"/>
      <c r="G51" s="40">
        <v>1265.08</v>
      </c>
    </row>
    <row r="52" spans="1:7" x14ac:dyDescent="0.3">
      <c r="A52" s="7" t="s">
        <v>87</v>
      </c>
      <c r="B52" s="39">
        <v>465.59999999999997</v>
      </c>
      <c r="C52" s="39"/>
      <c r="D52" s="39"/>
      <c r="E52" s="39"/>
      <c r="F52" s="39"/>
      <c r="G52" s="40">
        <v>465.59999999999997</v>
      </c>
    </row>
    <row r="53" spans="1:7" x14ac:dyDescent="0.3">
      <c r="A53" s="7" t="s">
        <v>91</v>
      </c>
      <c r="B53" s="39">
        <v>384.39</v>
      </c>
      <c r="C53" s="39"/>
      <c r="D53" s="39">
        <v>871.56</v>
      </c>
      <c r="E53" s="39">
        <v>1095</v>
      </c>
      <c r="F53" s="39"/>
      <c r="G53" s="40">
        <v>2350.9499999999998</v>
      </c>
    </row>
    <row r="54" spans="1:7" x14ac:dyDescent="0.3">
      <c r="A54" s="7" t="s">
        <v>93</v>
      </c>
      <c r="B54" s="39"/>
      <c r="C54" s="39"/>
      <c r="D54" s="39">
        <v>45.64</v>
      </c>
      <c r="E54" s="39"/>
      <c r="F54" s="39"/>
      <c r="G54" s="40">
        <v>45.64</v>
      </c>
    </row>
    <row r="55" spans="1:7" x14ac:dyDescent="0.3">
      <c r="A55" s="7" t="s">
        <v>92</v>
      </c>
      <c r="B55" s="39"/>
      <c r="C55" s="39"/>
      <c r="D55" s="39">
        <v>20.58</v>
      </c>
      <c r="E55" s="39"/>
      <c r="F55" s="39"/>
      <c r="G55" s="40">
        <v>20.58</v>
      </c>
    </row>
    <row r="56" spans="1:7" x14ac:dyDescent="0.3">
      <c r="A56" s="7" t="s">
        <v>95</v>
      </c>
      <c r="B56" s="39">
        <v>489.76</v>
      </c>
      <c r="C56" s="39">
        <v>296.75</v>
      </c>
      <c r="D56" s="39"/>
      <c r="E56" s="39">
        <v>593.5</v>
      </c>
      <c r="F56" s="39"/>
      <c r="G56" s="40">
        <v>1380.01</v>
      </c>
    </row>
    <row r="57" spans="1:7" x14ac:dyDescent="0.3">
      <c r="A57" s="7" t="s">
        <v>97</v>
      </c>
      <c r="B57" s="39">
        <v>3297.76</v>
      </c>
      <c r="C57" s="39"/>
      <c r="D57" s="39"/>
      <c r="E57" s="39"/>
      <c r="F57" s="39"/>
      <c r="G57" s="40">
        <v>3297.76</v>
      </c>
    </row>
    <row r="58" spans="1:7" x14ac:dyDescent="0.3">
      <c r="A58" s="7" t="s">
        <v>98</v>
      </c>
      <c r="B58" s="39">
        <v>443.80999999999995</v>
      </c>
      <c r="C58" s="39"/>
      <c r="D58" s="39">
        <v>250.04999999999998</v>
      </c>
      <c r="E58" s="39">
        <v>138.01999999999998</v>
      </c>
      <c r="F58" s="39"/>
      <c r="G58" s="40">
        <v>831.87999999999988</v>
      </c>
    </row>
    <row r="59" spans="1:7" x14ac:dyDescent="0.3">
      <c r="A59" s="7" t="s">
        <v>99</v>
      </c>
      <c r="B59" s="39">
        <v>1082.28</v>
      </c>
      <c r="C59" s="39"/>
      <c r="D59" s="39">
        <v>1082.28</v>
      </c>
      <c r="E59" s="39"/>
      <c r="F59" s="39"/>
      <c r="G59" s="40">
        <v>2164.56</v>
      </c>
    </row>
    <row r="60" spans="1:7" x14ac:dyDescent="0.3">
      <c r="A60" s="7" t="s">
        <v>100</v>
      </c>
      <c r="B60" s="39">
        <v>101.16</v>
      </c>
      <c r="C60" s="39"/>
      <c r="D60" s="39"/>
      <c r="E60" s="39"/>
      <c r="F60" s="39"/>
      <c r="G60" s="40">
        <v>101.16</v>
      </c>
    </row>
    <row r="61" spans="1:7" x14ac:dyDescent="0.3">
      <c r="A61" s="7" t="s">
        <v>101</v>
      </c>
      <c r="B61" s="39">
        <v>1158</v>
      </c>
      <c r="C61" s="39"/>
      <c r="D61" s="39"/>
      <c r="E61" s="39"/>
      <c r="F61" s="39"/>
      <c r="G61" s="40">
        <v>1158</v>
      </c>
    </row>
    <row r="62" spans="1:7" x14ac:dyDescent="0.3">
      <c r="A62" s="7" t="s">
        <v>102</v>
      </c>
      <c r="B62" s="39">
        <v>2060.0100000000002</v>
      </c>
      <c r="C62" s="39">
        <v>294</v>
      </c>
      <c r="D62" s="39">
        <v>825.90000000000009</v>
      </c>
      <c r="E62" s="39">
        <v>1341.75</v>
      </c>
      <c r="F62" s="39">
        <v>172.5</v>
      </c>
      <c r="G62" s="40">
        <v>4694.16</v>
      </c>
    </row>
    <row r="63" spans="1:7" x14ac:dyDescent="0.3">
      <c r="A63" s="7" t="s">
        <v>103</v>
      </c>
      <c r="B63" s="39">
        <v>161.75</v>
      </c>
      <c r="C63" s="39"/>
      <c r="D63" s="39"/>
      <c r="E63" s="39"/>
      <c r="F63" s="39">
        <v>207.5</v>
      </c>
      <c r="G63" s="40">
        <v>369.25</v>
      </c>
    </row>
    <row r="64" spans="1:7" x14ac:dyDescent="0.3">
      <c r="A64" s="7" t="s">
        <v>104</v>
      </c>
      <c r="B64" s="39">
        <v>198.72</v>
      </c>
      <c r="C64" s="39"/>
      <c r="D64" s="39">
        <v>198.72</v>
      </c>
      <c r="E64" s="39"/>
      <c r="F64" s="39"/>
      <c r="G64" s="40">
        <v>397.44</v>
      </c>
    </row>
    <row r="65" spans="1:7" x14ac:dyDescent="0.3">
      <c r="A65" s="7" t="s">
        <v>105</v>
      </c>
      <c r="B65" s="39">
        <v>347</v>
      </c>
      <c r="C65" s="39">
        <v>148</v>
      </c>
      <c r="D65" s="39"/>
      <c r="E65" s="39">
        <v>842</v>
      </c>
      <c r="F65" s="39">
        <v>173.5</v>
      </c>
      <c r="G65" s="40">
        <v>1510.5</v>
      </c>
    </row>
    <row r="66" spans="1:7" x14ac:dyDescent="0.3">
      <c r="A66" s="7" t="s">
        <v>106</v>
      </c>
      <c r="B66" s="39">
        <v>149.51999999999998</v>
      </c>
      <c r="C66" s="39"/>
      <c r="D66" s="39"/>
      <c r="E66" s="39"/>
      <c r="F66" s="39"/>
      <c r="G66" s="40">
        <v>149.51999999999998</v>
      </c>
    </row>
    <row r="67" spans="1:7" x14ac:dyDescent="0.3">
      <c r="A67" s="7" t="s">
        <v>107</v>
      </c>
      <c r="B67" s="39">
        <v>146.76</v>
      </c>
      <c r="C67" s="39"/>
      <c r="D67" s="39"/>
      <c r="E67" s="39"/>
      <c r="F67" s="39"/>
      <c r="G67" s="40">
        <v>146.76</v>
      </c>
    </row>
    <row r="68" spans="1:7" x14ac:dyDescent="0.3">
      <c r="A68" s="7" t="s">
        <v>108</v>
      </c>
      <c r="B68" s="39">
        <v>1318</v>
      </c>
      <c r="C68" s="39"/>
      <c r="D68" s="39">
        <v>1283.76</v>
      </c>
      <c r="E68" s="39">
        <v>1498.25</v>
      </c>
      <c r="F68" s="39"/>
      <c r="G68" s="40">
        <v>4100.01</v>
      </c>
    </row>
    <row r="69" spans="1:7" x14ac:dyDescent="0.3">
      <c r="A69" s="7" t="s">
        <v>109</v>
      </c>
      <c r="B69" s="39">
        <v>286.17999999999995</v>
      </c>
      <c r="C69" s="39"/>
      <c r="D69" s="39">
        <v>911.39999999999986</v>
      </c>
      <c r="E69" s="39">
        <v>240.5</v>
      </c>
      <c r="F69" s="39"/>
      <c r="G69" s="40">
        <v>1438.08</v>
      </c>
    </row>
    <row r="70" spans="1:7" x14ac:dyDescent="0.3">
      <c r="A70" s="7" t="s">
        <v>110</v>
      </c>
      <c r="B70" s="39">
        <v>274.7</v>
      </c>
      <c r="C70" s="39"/>
      <c r="D70" s="39"/>
      <c r="E70" s="39"/>
      <c r="F70" s="39"/>
      <c r="G70" s="40">
        <v>274.7</v>
      </c>
    </row>
    <row r="71" spans="1:7" x14ac:dyDescent="0.3">
      <c r="A71" s="7" t="s">
        <v>112</v>
      </c>
      <c r="B71" s="39">
        <v>284.8</v>
      </c>
      <c r="C71" s="39">
        <v>173.75</v>
      </c>
      <c r="D71" s="39"/>
      <c r="E71" s="39">
        <v>521.25</v>
      </c>
      <c r="F71" s="39"/>
      <c r="G71" s="40">
        <v>979.8</v>
      </c>
    </row>
    <row r="72" spans="1:7" x14ac:dyDescent="0.3">
      <c r="A72" s="7" t="s">
        <v>113</v>
      </c>
      <c r="B72" s="39">
        <v>1096.1199999999999</v>
      </c>
      <c r="C72" s="39"/>
      <c r="D72" s="39"/>
      <c r="E72" s="39"/>
      <c r="F72" s="39"/>
      <c r="G72" s="40">
        <v>1096.1199999999999</v>
      </c>
    </row>
    <row r="73" spans="1:7" x14ac:dyDescent="0.3">
      <c r="A73" s="7" t="s">
        <v>114</v>
      </c>
      <c r="B73" s="39">
        <v>634.36</v>
      </c>
      <c r="C73" s="39"/>
      <c r="D73" s="39">
        <v>137.68</v>
      </c>
      <c r="E73" s="39">
        <v>487.5</v>
      </c>
      <c r="F73" s="39">
        <v>205</v>
      </c>
      <c r="G73" s="40">
        <v>1464.54</v>
      </c>
    </row>
    <row r="74" spans="1:7" x14ac:dyDescent="0.3">
      <c r="A74" s="7" t="s">
        <v>115</v>
      </c>
      <c r="B74" s="39"/>
      <c r="C74" s="39"/>
      <c r="D74" s="39">
        <v>2303.6799999999998</v>
      </c>
      <c r="E74" s="39">
        <v>1330.25</v>
      </c>
      <c r="F74" s="39"/>
      <c r="G74" s="40">
        <v>3633.93</v>
      </c>
    </row>
    <row r="75" spans="1:7" x14ac:dyDescent="0.3">
      <c r="A75" s="7" t="s">
        <v>116</v>
      </c>
      <c r="B75" s="39">
        <v>3414.3199999999997</v>
      </c>
      <c r="C75" s="39"/>
      <c r="D75" s="39">
        <v>2065.6799999999998</v>
      </c>
      <c r="E75" s="39"/>
      <c r="F75" s="39"/>
      <c r="G75" s="40">
        <v>5480</v>
      </c>
    </row>
    <row r="76" spans="1:7" x14ac:dyDescent="0.3">
      <c r="A76" s="7" t="s">
        <v>117</v>
      </c>
      <c r="B76" s="39">
        <v>2046.56</v>
      </c>
      <c r="C76" s="39"/>
      <c r="D76" s="39">
        <v>1023.28</v>
      </c>
      <c r="E76" s="39">
        <v>1348</v>
      </c>
      <c r="F76" s="39"/>
      <c r="G76" s="40">
        <v>4417.84</v>
      </c>
    </row>
    <row r="77" spans="1:7" x14ac:dyDescent="0.3">
      <c r="A77" s="7" t="s">
        <v>118</v>
      </c>
      <c r="B77" s="39">
        <v>1742.56</v>
      </c>
      <c r="C77" s="39"/>
      <c r="D77" s="39"/>
      <c r="E77" s="39"/>
      <c r="F77" s="39"/>
      <c r="G77" s="40">
        <v>1742.56</v>
      </c>
    </row>
    <row r="78" spans="1:7" x14ac:dyDescent="0.3">
      <c r="A78" s="7" t="s">
        <v>119</v>
      </c>
      <c r="B78" s="39">
        <v>265.92</v>
      </c>
      <c r="C78" s="39"/>
      <c r="D78" s="39"/>
      <c r="E78" s="39"/>
      <c r="F78" s="39"/>
      <c r="G78" s="40">
        <v>265.92</v>
      </c>
    </row>
    <row r="79" spans="1:7" x14ac:dyDescent="0.3">
      <c r="A79" s="7" t="s">
        <v>120</v>
      </c>
      <c r="B79" s="39">
        <v>323.68</v>
      </c>
      <c r="C79" s="39"/>
      <c r="D79" s="39"/>
      <c r="E79" s="39">
        <v>2847.25</v>
      </c>
      <c r="F79" s="39"/>
      <c r="G79" s="40">
        <v>3170.93</v>
      </c>
    </row>
    <row r="80" spans="1:7" x14ac:dyDescent="0.3">
      <c r="A80" s="7" t="s">
        <v>121</v>
      </c>
      <c r="B80" s="39">
        <v>1113.6599999999999</v>
      </c>
      <c r="C80" s="39"/>
      <c r="D80" s="39">
        <v>3361.1199999999994</v>
      </c>
      <c r="E80" s="39">
        <v>586.75</v>
      </c>
      <c r="F80" s="39"/>
      <c r="G80" s="40">
        <v>5061.5299999999988</v>
      </c>
    </row>
    <row r="81" spans="1:7" x14ac:dyDescent="0.3">
      <c r="A81" s="7" t="s">
        <v>122</v>
      </c>
      <c r="B81" s="39">
        <v>734.5</v>
      </c>
      <c r="C81" s="39">
        <v>396.5</v>
      </c>
      <c r="D81" s="39">
        <v>300.56</v>
      </c>
      <c r="E81" s="39">
        <v>1218.75</v>
      </c>
      <c r="F81" s="39"/>
      <c r="G81" s="40">
        <v>2650.31</v>
      </c>
    </row>
    <row r="82" spans="1:7" x14ac:dyDescent="0.3">
      <c r="A82" s="7" t="s">
        <v>71</v>
      </c>
      <c r="B82" s="39">
        <v>201.60000000000002</v>
      </c>
      <c r="C82" s="39"/>
      <c r="D82" s="39"/>
      <c r="E82" s="39"/>
      <c r="F82" s="39"/>
      <c r="G82" s="40">
        <v>201.60000000000002</v>
      </c>
    </row>
    <row r="83" spans="1:7" x14ac:dyDescent="0.3">
      <c r="A83" s="7" t="s">
        <v>124</v>
      </c>
      <c r="B83" s="39">
        <v>33</v>
      </c>
      <c r="C83" s="39"/>
      <c r="D83" s="39"/>
      <c r="E83" s="39">
        <v>241.75</v>
      </c>
      <c r="F83" s="39">
        <v>878.5</v>
      </c>
      <c r="G83" s="40">
        <v>1153.25</v>
      </c>
    </row>
    <row r="84" spans="1:7" x14ac:dyDescent="0.3">
      <c r="A84" s="7" t="s">
        <v>127</v>
      </c>
      <c r="B84" s="39"/>
      <c r="C84" s="39"/>
      <c r="D84" s="39"/>
      <c r="E84" s="39">
        <v>28.85</v>
      </c>
      <c r="F84" s="39"/>
      <c r="G84" s="40">
        <v>28.85</v>
      </c>
    </row>
    <row r="85" spans="1:7" x14ac:dyDescent="0.3">
      <c r="A85" s="7" t="s">
        <v>128</v>
      </c>
      <c r="B85" s="39">
        <v>263.84000000000003</v>
      </c>
      <c r="C85" s="39"/>
      <c r="D85" s="39"/>
      <c r="E85" s="39"/>
      <c r="F85" s="39"/>
      <c r="G85" s="40">
        <v>263.84000000000003</v>
      </c>
    </row>
    <row r="86" spans="1:7" x14ac:dyDescent="0.3">
      <c r="A86" s="7" t="s">
        <v>132</v>
      </c>
      <c r="B86" s="39">
        <v>25.340000000000003</v>
      </c>
      <c r="C86" s="39"/>
      <c r="D86" s="39"/>
      <c r="E86" s="39"/>
      <c r="F86" s="39"/>
      <c r="G86" s="40">
        <v>25.340000000000003</v>
      </c>
    </row>
    <row r="87" spans="1:7" x14ac:dyDescent="0.3">
      <c r="A87" s="7" t="s">
        <v>130</v>
      </c>
      <c r="B87" s="39">
        <v>93.460000000000008</v>
      </c>
      <c r="C87" s="39"/>
      <c r="D87" s="39"/>
      <c r="E87" s="39"/>
      <c r="F87" s="39"/>
      <c r="G87" s="40">
        <v>93.460000000000008</v>
      </c>
    </row>
    <row r="88" spans="1:7" x14ac:dyDescent="0.3">
      <c r="A88" s="7" t="s">
        <v>131</v>
      </c>
      <c r="B88" s="39">
        <v>81.38</v>
      </c>
      <c r="C88" s="39"/>
      <c r="D88" s="39"/>
      <c r="E88" s="39"/>
      <c r="F88" s="39"/>
      <c r="G88" s="40">
        <v>81.38</v>
      </c>
    </row>
    <row r="89" spans="1:7" x14ac:dyDescent="0.3">
      <c r="A89" s="7" t="s">
        <v>133</v>
      </c>
      <c r="B89" s="39">
        <v>1035.04</v>
      </c>
      <c r="C89" s="39"/>
      <c r="D89" s="39">
        <v>2070.08</v>
      </c>
      <c r="E89" s="39"/>
      <c r="F89" s="39"/>
      <c r="G89" s="40">
        <v>3105.12</v>
      </c>
    </row>
    <row r="90" spans="1:7" x14ac:dyDescent="0.3">
      <c r="A90" s="7" t="s">
        <v>134</v>
      </c>
      <c r="B90" s="39">
        <v>392.04</v>
      </c>
      <c r="C90" s="39"/>
      <c r="D90" s="39"/>
      <c r="E90" s="39"/>
      <c r="F90" s="39"/>
      <c r="G90" s="40">
        <v>392.04</v>
      </c>
    </row>
    <row r="91" spans="1:7" x14ac:dyDescent="0.3">
      <c r="A91" s="7" t="s">
        <v>135</v>
      </c>
      <c r="B91" s="39">
        <v>659.56</v>
      </c>
      <c r="C91" s="39"/>
      <c r="D91" s="39">
        <v>3141.82</v>
      </c>
      <c r="E91" s="39">
        <v>3454.06</v>
      </c>
      <c r="F91" s="39"/>
      <c r="G91" s="40">
        <v>7255.4400000000005</v>
      </c>
    </row>
    <row r="92" spans="1:7" x14ac:dyDescent="0.3">
      <c r="A92" s="7" t="s">
        <v>136</v>
      </c>
      <c r="B92" s="39"/>
      <c r="C92" s="39"/>
      <c r="D92" s="39">
        <v>1562.1599999999999</v>
      </c>
      <c r="E92" s="39"/>
      <c r="F92" s="39"/>
      <c r="G92" s="40">
        <v>1562.1599999999999</v>
      </c>
    </row>
    <row r="93" spans="1:7" x14ac:dyDescent="0.3">
      <c r="A93" s="7" t="s">
        <v>137</v>
      </c>
      <c r="B93" s="39">
        <v>1407.44</v>
      </c>
      <c r="C93" s="39"/>
      <c r="D93" s="39">
        <v>2155.3200000000002</v>
      </c>
      <c r="E93" s="39"/>
      <c r="F93" s="39"/>
      <c r="G93" s="40">
        <v>3562.76</v>
      </c>
    </row>
    <row r="94" spans="1:7" x14ac:dyDescent="0.3">
      <c r="A94" s="7" t="s">
        <v>138</v>
      </c>
      <c r="B94" s="39"/>
      <c r="C94" s="39"/>
      <c r="D94" s="39"/>
      <c r="E94" s="39">
        <v>808</v>
      </c>
      <c r="F94" s="39"/>
      <c r="G94" s="40">
        <v>808</v>
      </c>
    </row>
    <row r="95" spans="1:7" x14ac:dyDescent="0.3">
      <c r="A95" s="7" t="s">
        <v>139</v>
      </c>
      <c r="B95" s="39">
        <v>-1650.76</v>
      </c>
      <c r="C95" s="39">
        <v>3876.6000000000004</v>
      </c>
      <c r="D95" s="39"/>
      <c r="E95" s="39"/>
      <c r="F95" s="39"/>
      <c r="G95" s="40">
        <v>2225.84</v>
      </c>
    </row>
    <row r="96" spans="1:7" x14ac:dyDescent="0.3">
      <c r="A96" s="7" t="s">
        <v>140</v>
      </c>
      <c r="B96" s="39">
        <v>714.8</v>
      </c>
      <c r="C96" s="39"/>
      <c r="D96" s="39"/>
      <c r="E96" s="39"/>
      <c r="F96" s="39">
        <v>1392</v>
      </c>
      <c r="G96" s="40">
        <v>2106.8000000000002</v>
      </c>
    </row>
    <row r="97" spans="1:7" x14ac:dyDescent="0.3">
      <c r="A97" s="7" t="s">
        <v>141</v>
      </c>
      <c r="B97" s="39">
        <v>367.24</v>
      </c>
      <c r="C97" s="39"/>
      <c r="D97" s="39">
        <v>367.24</v>
      </c>
      <c r="E97" s="39">
        <v>413</v>
      </c>
      <c r="F97" s="39"/>
      <c r="G97" s="40">
        <v>1147.48</v>
      </c>
    </row>
    <row r="98" spans="1:7" x14ac:dyDescent="0.3">
      <c r="A98" s="7" t="s">
        <v>143</v>
      </c>
      <c r="B98" s="39">
        <v>279.04000000000002</v>
      </c>
      <c r="C98" s="39"/>
      <c r="D98" s="39"/>
      <c r="E98" s="39"/>
      <c r="F98" s="39"/>
      <c r="G98" s="40">
        <v>279.04000000000002</v>
      </c>
    </row>
    <row r="99" spans="1:7" x14ac:dyDescent="0.3">
      <c r="A99" s="7" t="s">
        <v>144</v>
      </c>
      <c r="B99" s="39">
        <v>576.34</v>
      </c>
      <c r="C99" s="39">
        <v>264.82</v>
      </c>
      <c r="D99" s="39"/>
      <c r="E99" s="39">
        <v>304.83</v>
      </c>
      <c r="F99" s="39"/>
      <c r="G99" s="40">
        <v>1145.99</v>
      </c>
    </row>
    <row r="100" spans="1:7" x14ac:dyDescent="0.3">
      <c r="A100" s="7" t="s">
        <v>145</v>
      </c>
      <c r="B100" s="39">
        <v>45.84</v>
      </c>
      <c r="C100" s="39"/>
      <c r="D100" s="39"/>
      <c r="E100" s="39"/>
      <c r="F100" s="39"/>
      <c r="G100" s="40">
        <v>45.84</v>
      </c>
    </row>
    <row r="101" spans="1:7" x14ac:dyDescent="0.3">
      <c r="A101" s="7" t="s">
        <v>146</v>
      </c>
      <c r="B101" s="39"/>
      <c r="C101" s="39">
        <v>443</v>
      </c>
      <c r="D101" s="39"/>
      <c r="E101" s="39"/>
      <c r="F101" s="39"/>
      <c r="G101" s="40">
        <v>443</v>
      </c>
    </row>
    <row r="102" spans="1:7" x14ac:dyDescent="0.3">
      <c r="A102" s="7" t="s">
        <v>147</v>
      </c>
      <c r="B102" s="39">
        <v>140.9</v>
      </c>
      <c r="C102" s="39"/>
      <c r="D102" s="39"/>
      <c r="E102" s="39">
        <v>634</v>
      </c>
      <c r="F102" s="39"/>
      <c r="G102" s="40">
        <v>774.9</v>
      </c>
    </row>
    <row r="103" spans="1:7" x14ac:dyDescent="0.3">
      <c r="A103" s="7" t="s">
        <v>148</v>
      </c>
      <c r="B103" s="39">
        <v>4382.08</v>
      </c>
      <c r="C103" s="39"/>
      <c r="D103" s="39">
        <v>-6.2899999999999636</v>
      </c>
      <c r="E103" s="39"/>
      <c r="F103" s="39"/>
      <c r="G103" s="40">
        <v>4375.79</v>
      </c>
    </row>
    <row r="104" spans="1:7" x14ac:dyDescent="0.3">
      <c r="A104" s="7" t="s">
        <v>149</v>
      </c>
      <c r="B104" s="39">
        <v>1017.28</v>
      </c>
      <c r="C104" s="39"/>
      <c r="D104" s="39">
        <v>335.5</v>
      </c>
      <c r="E104" s="39">
        <v>621.5</v>
      </c>
      <c r="F104" s="39"/>
      <c r="G104" s="40">
        <v>1974.28</v>
      </c>
    </row>
    <row r="105" spans="1:7" x14ac:dyDescent="0.3">
      <c r="A105" s="7" t="s">
        <v>150</v>
      </c>
      <c r="B105" s="39">
        <v>193</v>
      </c>
      <c r="C105" s="39"/>
      <c r="D105" s="39"/>
      <c r="E105" s="39"/>
      <c r="F105" s="39">
        <v>254.5</v>
      </c>
      <c r="G105" s="40">
        <v>447.5</v>
      </c>
    </row>
    <row r="106" spans="1:7" x14ac:dyDescent="0.3">
      <c r="A106" s="7" t="s">
        <v>151</v>
      </c>
      <c r="B106" s="39">
        <v>233.2</v>
      </c>
      <c r="C106" s="39"/>
      <c r="D106" s="39">
        <v>116.6</v>
      </c>
      <c r="E106" s="39"/>
      <c r="F106" s="39"/>
      <c r="G106" s="40">
        <v>349.79999999999995</v>
      </c>
    </row>
    <row r="107" spans="1:7" x14ac:dyDescent="0.3">
      <c r="A107" s="7" t="s">
        <v>152</v>
      </c>
      <c r="B107" s="39">
        <v>3469.76</v>
      </c>
      <c r="C107" s="39"/>
      <c r="D107" s="39"/>
      <c r="E107" s="39">
        <v>2047.5</v>
      </c>
      <c r="F107" s="39"/>
      <c r="G107" s="40">
        <v>5517.26</v>
      </c>
    </row>
    <row r="108" spans="1:7" x14ac:dyDescent="0.3">
      <c r="A108" s="7" t="s">
        <v>153</v>
      </c>
      <c r="B108" s="39">
        <v>1780.46</v>
      </c>
      <c r="C108" s="39">
        <v>1035.75</v>
      </c>
      <c r="D108" s="39">
        <v>1325.61</v>
      </c>
      <c r="E108" s="39">
        <v>942.5</v>
      </c>
      <c r="F108" s="39"/>
      <c r="G108" s="40">
        <v>5084.32</v>
      </c>
    </row>
    <row r="109" spans="1:7" x14ac:dyDescent="0.3">
      <c r="A109" s="7" t="s">
        <v>154</v>
      </c>
      <c r="B109" s="39">
        <v>774.44</v>
      </c>
      <c r="C109" s="39">
        <v>865</v>
      </c>
      <c r="D109" s="39">
        <v>774.44</v>
      </c>
      <c r="E109" s="39">
        <v>5032.5</v>
      </c>
      <c r="F109" s="39"/>
      <c r="G109" s="40">
        <v>7446.38</v>
      </c>
    </row>
    <row r="110" spans="1:7" x14ac:dyDescent="0.3">
      <c r="A110" s="7" t="s">
        <v>155</v>
      </c>
      <c r="B110" s="39"/>
      <c r="C110" s="39"/>
      <c r="D110" s="39"/>
      <c r="E110" s="39">
        <v>1477.5</v>
      </c>
      <c r="F110" s="39"/>
      <c r="G110" s="40">
        <v>1477.5</v>
      </c>
    </row>
    <row r="111" spans="1:7" x14ac:dyDescent="0.3">
      <c r="A111" s="7" t="s">
        <v>157</v>
      </c>
      <c r="B111" s="39">
        <v>1508.22</v>
      </c>
      <c r="C111" s="39"/>
      <c r="D111" s="39">
        <v>-1.5900000000000034</v>
      </c>
      <c r="E111" s="39"/>
      <c r="F111" s="39"/>
      <c r="G111" s="40">
        <v>1506.63</v>
      </c>
    </row>
    <row r="112" spans="1:7" x14ac:dyDescent="0.3">
      <c r="A112" s="7" t="s">
        <v>162</v>
      </c>
      <c r="B112" s="39"/>
      <c r="C112" s="39"/>
      <c r="D112" s="39">
        <v>91.92</v>
      </c>
      <c r="E112" s="39"/>
      <c r="F112" s="39"/>
      <c r="G112" s="40">
        <v>91.92</v>
      </c>
    </row>
    <row r="113" spans="1:7" x14ac:dyDescent="0.3">
      <c r="A113" s="7" t="s">
        <v>159</v>
      </c>
      <c r="B113" s="39">
        <v>5.5399999999999991</v>
      </c>
      <c r="C113" s="39"/>
      <c r="D113" s="39">
        <v>5.5399999999999991</v>
      </c>
      <c r="E113" s="39"/>
      <c r="F113" s="39"/>
      <c r="G113" s="40">
        <v>11.079999999999998</v>
      </c>
    </row>
    <row r="114" spans="1:7" x14ac:dyDescent="0.3">
      <c r="A114" s="7" t="s">
        <v>160</v>
      </c>
      <c r="B114" s="39"/>
      <c r="C114" s="39"/>
      <c r="D114" s="39">
        <v>5.5399999999999991</v>
      </c>
      <c r="E114" s="39"/>
      <c r="F114" s="39"/>
      <c r="G114" s="40">
        <v>5.5399999999999991</v>
      </c>
    </row>
    <row r="115" spans="1:7" x14ac:dyDescent="0.3">
      <c r="A115" s="7" t="s">
        <v>161</v>
      </c>
      <c r="B115" s="39"/>
      <c r="C115" s="39"/>
      <c r="D115" s="39">
        <v>4.0399999999999991</v>
      </c>
      <c r="E115" s="39"/>
      <c r="F115" s="39"/>
      <c r="G115" s="40">
        <v>4.0399999999999991</v>
      </c>
    </row>
    <row r="116" spans="1:7" x14ac:dyDescent="0.3">
      <c r="A116" s="7" t="s">
        <v>163</v>
      </c>
      <c r="B116" s="39"/>
      <c r="C116" s="39"/>
      <c r="D116" s="39">
        <v>23.560000000000002</v>
      </c>
      <c r="E116" s="39"/>
      <c r="F116" s="39"/>
      <c r="G116" s="40">
        <v>23.560000000000002</v>
      </c>
    </row>
    <row r="117" spans="1:7" x14ac:dyDescent="0.3">
      <c r="A117" s="7" t="s">
        <v>164</v>
      </c>
      <c r="B117" s="39"/>
      <c r="C117" s="39"/>
      <c r="D117" s="39"/>
      <c r="E117" s="39">
        <v>210.32999999999998</v>
      </c>
      <c r="F117" s="39"/>
      <c r="G117" s="40">
        <v>210.32999999999998</v>
      </c>
    </row>
    <row r="118" spans="1:7" x14ac:dyDescent="0.3">
      <c r="A118" s="7" t="s">
        <v>166</v>
      </c>
      <c r="B118" s="39"/>
      <c r="C118" s="39">
        <v>766.25</v>
      </c>
      <c r="D118" s="39"/>
      <c r="E118" s="39">
        <v>3314</v>
      </c>
      <c r="F118" s="39"/>
      <c r="G118" s="40">
        <v>4080.25</v>
      </c>
    </row>
    <row r="119" spans="1:7" x14ac:dyDescent="0.3">
      <c r="A119" s="7" t="s">
        <v>167</v>
      </c>
      <c r="B119" s="39"/>
      <c r="C119" s="39"/>
      <c r="D119" s="39">
        <v>541.48</v>
      </c>
      <c r="E119" s="39">
        <v>1481.75</v>
      </c>
      <c r="F119" s="39"/>
      <c r="G119" s="40">
        <v>2023.23</v>
      </c>
    </row>
    <row r="120" spans="1:7" x14ac:dyDescent="0.3">
      <c r="A120" s="7" t="s">
        <v>168</v>
      </c>
      <c r="B120" s="39">
        <v>1822.12</v>
      </c>
      <c r="C120" s="39"/>
      <c r="D120" s="39">
        <v>9110.5999999999985</v>
      </c>
      <c r="E120" s="39"/>
      <c r="F120" s="39"/>
      <c r="G120" s="40">
        <v>10932.719999999998</v>
      </c>
    </row>
    <row r="121" spans="1:7" x14ac:dyDescent="0.3">
      <c r="A121" s="7" t="s">
        <v>170</v>
      </c>
      <c r="B121" s="39">
        <v>4022.5600000000004</v>
      </c>
      <c r="C121" s="39">
        <v>2011.2800000000002</v>
      </c>
      <c r="D121" s="39"/>
      <c r="E121" s="39"/>
      <c r="F121" s="39"/>
      <c r="G121" s="40">
        <v>6033.84</v>
      </c>
    </row>
    <row r="122" spans="1:7" x14ac:dyDescent="0.3">
      <c r="A122" s="7" t="s">
        <v>171</v>
      </c>
      <c r="B122" s="39">
        <v>4336.32</v>
      </c>
      <c r="C122" s="39">
        <v>1006.5</v>
      </c>
      <c r="D122" s="39">
        <v>774.44</v>
      </c>
      <c r="E122" s="39">
        <v>8052</v>
      </c>
      <c r="F122" s="39">
        <v>1006.5</v>
      </c>
      <c r="G122" s="40">
        <v>15175.76</v>
      </c>
    </row>
    <row r="123" spans="1:7" x14ac:dyDescent="0.3">
      <c r="A123" s="7" t="s">
        <v>142</v>
      </c>
      <c r="B123" s="39"/>
      <c r="C123" s="39"/>
      <c r="D123" s="39">
        <v>303.39999999999998</v>
      </c>
      <c r="E123" s="39"/>
      <c r="F123" s="39"/>
      <c r="G123" s="40">
        <v>303.39999999999998</v>
      </c>
    </row>
    <row r="124" spans="1:7" x14ac:dyDescent="0.3">
      <c r="A124" s="7" t="s">
        <v>172</v>
      </c>
      <c r="B124" s="39">
        <v>352.62</v>
      </c>
      <c r="C124" s="39"/>
      <c r="D124" s="39"/>
      <c r="E124" s="39"/>
      <c r="F124" s="39"/>
      <c r="G124" s="40">
        <v>352.62</v>
      </c>
    </row>
    <row r="125" spans="1:7" x14ac:dyDescent="0.3">
      <c r="A125" s="7" t="s">
        <v>173</v>
      </c>
      <c r="B125" s="39">
        <v>15.119999999999997</v>
      </c>
      <c r="C125" s="39"/>
      <c r="D125" s="39">
        <v>15.119999999999997</v>
      </c>
      <c r="E125" s="39"/>
      <c r="F125" s="39"/>
      <c r="G125" s="40">
        <v>30.239999999999995</v>
      </c>
    </row>
    <row r="126" spans="1:7" x14ac:dyDescent="0.3">
      <c r="A126" s="7" t="s">
        <v>174</v>
      </c>
      <c r="B126" s="39">
        <v>42.28</v>
      </c>
      <c r="C126" s="39"/>
      <c r="D126" s="39"/>
      <c r="E126" s="39"/>
      <c r="F126" s="39"/>
      <c r="G126" s="40">
        <v>42.28</v>
      </c>
    </row>
    <row r="127" spans="1:7" x14ac:dyDescent="0.3">
      <c r="A127" s="7" t="s">
        <v>175</v>
      </c>
      <c r="B127" s="39"/>
      <c r="C127" s="39"/>
      <c r="D127" s="39">
        <v>42.78</v>
      </c>
      <c r="E127" s="39"/>
      <c r="F127" s="39"/>
      <c r="G127" s="40">
        <v>42.78</v>
      </c>
    </row>
    <row r="128" spans="1:7" x14ac:dyDescent="0.3">
      <c r="A128" s="7" t="s">
        <v>176</v>
      </c>
      <c r="B128" s="39"/>
      <c r="C128" s="39"/>
      <c r="D128" s="39">
        <v>105.43</v>
      </c>
      <c r="E128" s="39"/>
      <c r="F128" s="39"/>
      <c r="G128" s="40">
        <v>105.43</v>
      </c>
    </row>
    <row r="129" spans="1:7" x14ac:dyDescent="0.3">
      <c r="A129" s="7" t="s">
        <v>177</v>
      </c>
      <c r="B129" s="39">
        <v>1569.4</v>
      </c>
      <c r="C129" s="39">
        <v>2065.5</v>
      </c>
      <c r="D129" s="39">
        <v>6773.7000000000007</v>
      </c>
      <c r="E129" s="39"/>
      <c r="F129" s="39"/>
      <c r="G129" s="40">
        <v>10408.6</v>
      </c>
    </row>
    <row r="130" spans="1:7" x14ac:dyDescent="0.3">
      <c r="A130" s="7" t="s">
        <v>179</v>
      </c>
      <c r="B130" s="39"/>
      <c r="C130" s="39"/>
      <c r="D130" s="39">
        <v>13.5</v>
      </c>
      <c r="E130" s="39"/>
      <c r="F130" s="39"/>
      <c r="G130" s="40">
        <v>13.5</v>
      </c>
    </row>
    <row r="131" spans="1:7" x14ac:dyDescent="0.3">
      <c r="A131" s="7" t="s">
        <v>180</v>
      </c>
      <c r="B131" s="39">
        <v>222.3</v>
      </c>
      <c r="C131" s="39">
        <v>103.4</v>
      </c>
      <c r="D131" s="39">
        <v>193.60000000000002</v>
      </c>
      <c r="E131" s="39">
        <v>125.5</v>
      </c>
      <c r="F131" s="39">
        <v>251</v>
      </c>
      <c r="G131" s="40">
        <v>895.80000000000007</v>
      </c>
    </row>
    <row r="132" spans="1:7" x14ac:dyDescent="0.3">
      <c r="A132" s="7" t="s">
        <v>181</v>
      </c>
      <c r="B132" s="39">
        <v>664</v>
      </c>
      <c r="C132" s="39"/>
      <c r="D132" s="39">
        <v>335</v>
      </c>
      <c r="E132" s="39">
        <v>1218.75</v>
      </c>
      <c r="F132" s="39"/>
      <c r="G132" s="40">
        <v>2217.75</v>
      </c>
    </row>
    <row r="133" spans="1:7" x14ac:dyDescent="0.3">
      <c r="A133" s="7" t="s">
        <v>182</v>
      </c>
      <c r="B133" s="39">
        <v>293.95</v>
      </c>
      <c r="C133" s="39"/>
      <c r="D133" s="39">
        <v>293.95</v>
      </c>
      <c r="E133" s="39"/>
      <c r="F133" s="39"/>
      <c r="G133" s="40">
        <v>587.9</v>
      </c>
    </row>
    <row r="134" spans="1:7" x14ac:dyDescent="0.3">
      <c r="A134" s="7" t="s">
        <v>165</v>
      </c>
      <c r="B134" s="39">
        <v>239.92000000000002</v>
      </c>
      <c r="C134" s="39"/>
      <c r="D134" s="39"/>
      <c r="E134" s="39"/>
      <c r="F134" s="39"/>
      <c r="G134" s="40">
        <v>239.92000000000002</v>
      </c>
    </row>
    <row r="135" spans="1:7" x14ac:dyDescent="0.3">
      <c r="A135" s="7" t="s">
        <v>123</v>
      </c>
      <c r="B135" s="39">
        <v>668.19999999999993</v>
      </c>
      <c r="C135" s="39">
        <v>220.85</v>
      </c>
      <c r="D135" s="39"/>
      <c r="E135" s="39">
        <v>424.45</v>
      </c>
      <c r="F135" s="39">
        <v>220.35</v>
      </c>
      <c r="G135" s="40">
        <v>1533.85</v>
      </c>
    </row>
    <row r="136" spans="1:7" x14ac:dyDescent="0.3">
      <c r="A136" s="7" t="s">
        <v>183</v>
      </c>
      <c r="B136" s="39">
        <v>212.75</v>
      </c>
      <c r="C136" s="39"/>
      <c r="D136" s="39">
        <v>207.36</v>
      </c>
      <c r="E136" s="39"/>
      <c r="F136" s="39"/>
      <c r="G136" s="40">
        <v>420.11</v>
      </c>
    </row>
    <row r="137" spans="1:7" x14ac:dyDescent="0.3">
      <c r="A137" s="7" t="s">
        <v>184</v>
      </c>
      <c r="B137" s="39"/>
      <c r="C137" s="39"/>
      <c r="D137" s="39">
        <v>190.60000000000002</v>
      </c>
      <c r="E137" s="39"/>
      <c r="F137" s="39"/>
      <c r="G137" s="40">
        <v>190.60000000000002</v>
      </c>
    </row>
    <row r="138" spans="1:7" x14ac:dyDescent="0.3">
      <c r="A138" s="7" t="s">
        <v>185</v>
      </c>
      <c r="B138" s="39">
        <v>440.28</v>
      </c>
      <c r="C138" s="39"/>
      <c r="D138" s="39"/>
      <c r="E138" s="39"/>
      <c r="F138" s="39"/>
      <c r="G138" s="40">
        <v>440.28</v>
      </c>
    </row>
    <row r="139" spans="1:7" x14ac:dyDescent="0.3">
      <c r="A139" s="7" t="s">
        <v>186</v>
      </c>
      <c r="B139" s="39"/>
      <c r="C139" s="39"/>
      <c r="D139" s="39">
        <v>4560.3999999999996</v>
      </c>
      <c r="E139" s="39"/>
      <c r="F139" s="39"/>
      <c r="G139" s="40">
        <v>4560.3999999999996</v>
      </c>
    </row>
    <row r="140" spans="1:7" x14ac:dyDescent="0.3">
      <c r="A140" s="7" t="s">
        <v>187</v>
      </c>
      <c r="B140" s="39">
        <v>858</v>
      </c>
      <c r="C140" s="39"/>
      <c r="D140" s="39">
        <v>858</v>
      </c>
      <c r="E140" s="39">
        <v>1043.25</v>
      </c>
      <c r="F140" s="39"/>
      <c r="G140" s="40">
        <v>2759.25</v>
      </c>
    </row>
    <row r="141" spans="1:7" x14ac:dyDescent="0.3">
      <c r="A141" s="7" t="s">
        <v>188</v>
      </c>
      <c r="B141" s="39">
        <v>370.5</v>
      </c>
      <c r="C141" s="39">
        <v>128.4</v>
      </c>
      <c r="D141" s="39">
        <v>233.2</v>
      </c>
      <c r="E141" s="39"/>
      <c r="F141" s="39"/>
      <c r="G141" s="40">
        <v>732.09999999999991</v>
      </c>
    </row>
    <row r="142" spans="1:7" x14ac:dyDescent="0.3">
      <c r="A142" s="7" t="s">
        <v>189</v>
      </c>
      <c r="B142" s="39"/>
      <c r="C142" s="39"/>
      <c r="D142" s="39"/>
      <c r="E142" s="39">
        <v>58.459999999999994</v>
      </c>
      <c r="F142" s="39"/>
      <c r="G142" s="40">
        <v>58.459999999999994</v>
      </c>
    </row>
    <row r="143" spans="1:7" x14ac:dyDescent="0.3">
      <c r="A143" s="7" t="s">
        <v>190</v>
      </c>
      <c r="B143" s="39"/>
      <c r="C143" s="39"/>
      <c r="D143" s="39">
        <v>255.95999999999998</v>
      </c>
      <c r="E143" s="39">
        <v>311.25</v>
      </c>
      <c r="F143" s="39"/>
      <c r="G143" s="40">
        <v>567.21</v>
      </c>
    </row>
    <row r="144" spans="1:7" x14ac:dyDescent="0.3">
      <c r="A144" s="7" t="s">
        <v>191</v>
      </c>
      <c r="B144" s="39">
        <v>1383.84</v>
      </c>
      <c r="C144" s="39"/>
      <c r="D144" s="39"/>
      <c r="E144" s="39"/>
      <c r="F144" s="39"/>
      <c r="G144" s="40">
        <v>1383.84</v>
      </c>
    </row>
    <row r="145" spans="1:7" x14ac:dyDescent="0.3">
      <c r="A145" s="7" t="s">
        <v>192</v>
      </c>
      <c r="B145" s="39"/>
      <c r="C145" s="39"/>
      <c r="D145" s="39">
        <v>593.4</v>
      </c>
      <c r="E145" s="39"/>
      <c r="F145" s="39"/>
      <c r="G145" s="40">
        <v>593.4</v>
      </c>
    </row>
    <row r="146" spans="1:7" x14ac:dyDescent="0.3">
      <c r="A146" s="7" t="s">
        <v>195</v>
      </c>
      <c r="B146" s="39"/>
      <c r="C146" s="39"/>
      <c r="D146" s="39">
        <v>579.30999999999995</v>
      </c>
      <c r="E146" s="39">
        <v>715.2</v>
      </c>
      <c r="F146" s="39"/>
      <c r="G146" s="40">
        <v>1294.51</v>
      </c>
    </row>
    <row r="147" spans="1:7" x14ac:dyDescent="0.3">
      <c r="A147" s="7" t="s">
        <v>196</v>
      </c>
      <c r="B147" s="39">
        <v>109.38999999999999</v>
      </c>
      <c r="C147" s="39"/>
      <c r="D147" s="39">
        <v>134.41000000000003</v>
      </c>
      <c r="E147" s="39"/>
      <c r="F147" s="39"/>
      <c r="G147" s="40">
        <v>243.8</v>
      </c>
    </row>
    <row r="148" spans="1:7" x14ac:dyDescent="0.3">
      <c r="A148" s="7" t="s">
        <v>197</v>
      </c>
      <c r="B148" s="39">
        <v>3600.28</v>
      </c>
      <c r="C148" s="39"/>
      <c r="D148" s="39">
        <v>1149.6400000000001</v>
      </c>
      <c r="E148" s="39"/>
      <c r="F148" s="39"/>
      <c r="G148" s="40">
        <v>4749.92</v>
      </c>
    </row>
    <row r="149" spans="1:7" x14ac:dyDescent="0.3">
      <c r="A149" s="7" t="s">
        <v>198</v>
      </c>
      <c r="B149" s="39">
        <v>663.64</v>
      </c>
      <c r="C149" s="39"/>
      <c r="D149" s="39"/>
      <c r="E149" s="39"/>
      <c r="F149" s="39"/>
      <c r="G149" s="40">
        <v>663.64</v>
      </c>
    </row>
    <row r="150" spans="1:7" x14ac:dyDescent="0.3">
      <c r="A150" s="7" t="s">
        <v>199</v>
      </c>
      <c r="B150" s="39"/>
      <c r="C150" s="39"/>
      <c r="D150" s="39">
        <v>745.2</v>
      </c>
      <c r="E150" s="39"/>
      <c r="F150" s="39"/>
      <c r="G150" s="40">
        <v>745.2</v>
      </c>
    </row>
    <row r="151" spans="1:7" x14ac:dyDescent="0.3">
      <c r="A151" s="7" t="s">
        <v>202</v>
      </c>
      <c r="B151" s="39">
        <v>1417.12</v>
      </c>
      <c r="C151" s="39"/>
      <c r="D151" s="39">
        <v>708.56</v>
      </c>
      <c r="E151" s="39"/>
      <c r="F151" s="39"/>
      <c r="G151" s="40">
        <v>2125.6799999999998</v>
      </c>
    </row>
    <row r="152" spans="1:7" x14ac:dyDescent="0.3">
      <c r="A152" s="7" t="s">
        <v>203</v>
      </c>
      <c r="B152" s="39"/>
      <c r="C152" s="39"/>
      <c r="D152" s="39">
        <v>72</v>
      </c>
      <c r="E152" s="39"/>
      <c r="F152" s="39"/>
      <c r="G152" s="40">
        <v>72</v>
      </c>
    </row>
    <row r="153" spans="1:7" x14ac:dyDescent="0.3">
      <c r="A153" s="7" t="s">
        <v>204</v>
      </c>
      <c r="B153" s="39">
        <v>2691.1</v>
      </c>
      <c r="C153" s="39"/>
      <c r="D153" s="39">
        <v>5644.9000000000005</v>
      </c>
      <c r="E153" s="39">
        <v>2913.3500000000004</v>
      </c>
      <c r="F153" s="39"/>
      <c r="G153" s="40">
        <v>11249.35</v>
      </c>
    </row>
    <row r="154" spans="1:7" x14ac:dyDescent="0.3">
      <c r="A154" s="7" t="s">
        <v>206</v>
      </c>
      <c r="B154" s="39">
        <v>153.5</v>
      </c>
      <c r="C154" s="39"/>
      <c r="D154" s="39">
        <v>233.2</v>
      </c>
      <c r="E154" s="39">
        <v>284.5</v>
      </c>
      <c r="F154" s="39">
        <v>307</v>
      </c>
      <c r="G154" s="40">
        <v>978.2</v>
      </c>
    </row>
    <row r="155" spans="1:7" x14ac:dyDescent="0.3">
      <c r="A155" s="7" t="s">
        <v>208</v>
      </c>
      <c r="B155" s="39"/>
      <c r="C155" s="39">
        <v>-873</v>
      </c>
      <c r="D155" s="39"/>
      <c r="E155" s="39">
        <v>3411</v>
      </c>
      <c r="F155" s="39"/>
      <c r="G155" s="40">
        <v>2538</v>
      </c>
    </row>
    <row r="156" spans="1:7" x14ac:dyDescent="0.3">
      <c r="A156" s="7" t="s">
        <v>209</v>
      </c>
      <c r="B156" s="39">
        <v>1267.42</v>
      </c>
      <c r="C156" s="39"/>
      <c r="D156" s="39"/>
      <c r="E156" s="39"/>
      <c r="F156" s="39"/>
      <c r="G156" s="40">
        <v>1267.42</v>
      </c>
    </row>
    <row r="157" spans="1:7" x14ac:dyDescent="0.3">
      <c r="A157" s="7" t="s">
        <v>210</v>
      </c>
      <c r="B157" s="39"/>
      <c r="C157" s="39"/>
      <c r="D157" s="39"/>
      <c r="E157" s="39">
        <v>2545.75</v>
      </c>
      <c r="F157" s="39"/>
      <c r="G157" s="40">
        <v>2545.75</v>
      </c>
    </row>
    <row r="158" spans="1:7" x14ac:dyDescent="0.3">
      <c r="A158" s="7" t="s">
        <v>211</v>
      </c>
      <c r="B158" s="39">
        <v>1867.28</v>
      </c>
      <c r="C158" s="39"/>
      <c r="D158" s="39">
        <v>882.28</v>
      </c>
      <c r="E158" s="39"/>
      <c r="F158" s="39"/>
      <c r="G158" s="40">
        <v>2749.56</v>
      </c>
    </row>
    <row r="159" spans="1:7" x14ac:dyDescent="0.3">
      <c r="A159" s="7" t="s">
        <v>214</v>
      </c>
      <c r="B159" s="39">
        <v>23.200000000000003</v>
      </c>
      <c r="C159" s="39"/>
      <c r="D159" s="39">
        <v>23.200000000000003</v>
      </c>
      <c r="E159" s="39"/>
      <c r="F159" s="39"/>
      <c r="G159" s="40">
        <v>46.400000000000006</v>
      </c>
    </row>
    <row r="160" spans="1:7" x14ac:dyDescent="0.3">
      <c r="A160" s="7" t="s">
        <v>213</v>
      </c>
      <c r="B160" s="39"/>
      <c r="C160" s="39"/>
      <c r="D160" s="39">
        <v>23.200000000000003</v>
      </c>
      <c r="E160" s="39"/>
      <c r="F160" s="39"/>
      <c r="G160" s="40">
        <v>23.200000000000003</v>
      </c>
    </row>
    <row r="161" spans="1:7" x14ac:dyDescent="0.3">
      <c r="A161" s="7" t="s">
        <v>215</v>
      </c>
      <c r="B161" s="39"/>
      <c r="C161" s="39"/>
      <c r="D161" s="39"/>
      <c r="E161" s="39">
        <v>514</v>
      </c>
      <c r="F161" s="39"/>
      <c r="G161" s="40">
        <v>514</v>
      </c>
    </row>
    <row r="162" spans="1:7" x14ac:dyDescent="0.3">
      <c r="A162" s="7" t="s">
        <v>216</v>
      </c>
      <c r="B162" s="39">
        <v>985</v>
      </c>
      <c r="C162" s="39">
        <v>492.5</v>
      </c>
      <c r="D162" s="39">
        <v>380.16</v>
      </c>
      <c r="E162" s="39">
        <v>1477.5</v>
      </c>
      <c r="F162" s="39"/>
      <c r="G162" s="40">
        <v>3335.16</v>
      </c>
    </row>
    <row r="163" spans="1:7" x14ac:dyDescent="0.3">
      <c r="A163" s="7" t="s">
        <v>217</v>
      </c>
      <c r="B163" s="39"/>
      <c r="C163" s="39"/>
      <c r="D163" s="39">
        <v>359.84000000000003</v>
      </c>
      <c r="E163" s="39"/>
      <c r="F163" s="39"/>
      <c r="G163" s="40">
        <v>359.84000000000003</v>
      </c>
    </row>
    <row r="164" spans="1:7" x14ac:dyDescent="0.3">
      <c r="A164" s="7" t="s">
        <v>218</v>
      </c>
      <c r="B164" s="39">
        <v>30</v>
      </c>
      <c r="C164" s="39"/>
      <c r="D164" s="39"/>
      <c r="E164" s="39">
        <v>40.150000000000006</v>
      </c>
      <c r="F164" s="39"/>
      <c r="G164" s="40">
        <v>70.150000000000006</v>
      </c>
    </row>
    <row r="165" spans="1:7" x14ac:dyDescent="0.3">
      <c r="A165" s="7" t="s">
        <v>220</v>
      </c>
      <c r="B165" s="39"/>
      <c r="C165" s="39"/>
      <c r="D165" s="39"/>
      <c r="E165" s="39">
        <v>2437</v>
      </c>
      <c r="F165" s="39"/>
      <c r="G165" s="40">
        <v>2437</v>
      </c>
    </row>
    <row r="166" spans="1:7" x14ac:dyDescent="0.3">
      <c r="A166" s="7" t="s">
        <v>221</v>
      </c>
      <c r="B166" s="39">
        <v>2064.5</v>
      </c>
      <c r="C166" s="39"/>
      <c r="D166" s="39"/>
      <c r="E166" s="39"/>
      <c r="F166" s="39"/>
      <c r="G166" s="40">
        <v>2064.5</v>
      </c>
    </row>
    <row r="167" spans="1:7" x14ac:dyDescent="0.3">
      <c r="A167" s="7" t="s">
        <v>222</v>
      </c>
      <c r="B167" s="39"/>
      <c r="C167" s="39"/>
      <c r="D167" s="39">
        <v>2620.71</v>
      </c>
      <c r="E167" s="39">
        <v>2863.6</v>
      </c>
      <c r="F167" s="39"/>
      <c r="G167" s="40">
        <v>5484.3099999999995</v>
      </c>
    </row>
    <row r="168" spans="1:7" x14ac:dyDescent="0.3">
      <c r="A168" s="7" t="s">
        <v>223</v>
      </c>
      <c r="B168" s="39">
        <v>11.719999999999999</v>
      </c>
      <c r="C168" s="39"/>
      <c r="D168" s="39"/>
      <c r="E168" s="39"/>
      <c r="F168" s="39"/>
      <c r="G168" s="40">
        <v>11.719999999999999</v>
      </c>
    </row>
    <row r="169" spans="1:7" x14ac:dyDescent="0.3">
      <c r="A169" s="7" t="s">
        <v>224</v>
      </c>
      <c r="B169" s="39">
        <v>32.35</v>
      </c>
      <c r="C169" s="39"/>
      <c r="D169" s="39"/>
      <c r="E169" s="39"/>
      <c r="F169" s="39"/>
      <c r="G169" s="40">
        <v>32.35</v>
      </c>
    </row>
    <row r="170" spans="1:7" x14ac:dyDescent="0.3">
      <c r="A170" s="7" t="s">
        <v>225</v>
      </c>
      <c r="B170" s="39">
        <v>14.479999999999997</v>
      </c>
      <c r="C170" s="39"/>
      <c r="D170" s="39"/>
      <c r="E170" s="39"/>
      <c r="F170" s="39"/>
      <c r="G170" s="40">
        <v>14.479999999999997</v>
      </c>
    </row>
    <row r="171" spans="1:7" x14ac:dyDescent="0.3">
      <c r="A171" s="7" t="s">
        <v>226</v>
      </c>
      <c r="B171" s="39">
        <v>1437.12</v>
      </c>
      <c r="C171" s="39"/>
      <c r="D171" s="39">
        <v>3332.62</v>
      </c>
      <c r="E171" s="39"/>
      <c r="F171" s="39"/>
      <c r="G171" s="40">
        <v>4769.74</v>
      </c>
    </row>
    <row r="172" spans="1:7" x14ac:dyDescent="0.3">
      <c r="A172" s="7" t="s">
        <v>227</v>
      </c>
      <c r="B172" s="39"/>
      <c r="C172" s="39"/>
      <c r="D172" s="39">
        <v>85.44</v>
      </c>
      <c r="E172" s="39"/>
      <c r="F172" s="39"/>
      <c r="G172" s="40">
        <v>85.44</v>
      </c>
    </row>
    <row r="173" spans="1:7" x14ac:dyDescent="0.3">
      <c r="A173" s="7" t="s">
        <v>228</v>
      </c>
      <c r="B173" s="39"/>
      <c r="C173" s="39">
        <v>65</v>
      </c>
      <c r="D173" s="39"/>
      <c r="E173" s="39"/>
      <c r="F173" s="39"/>
      <c r="G173" s="40">
        <v>65</v>
      </c>
    </row>
    <row r="174" spans="1:7" x14ac:dyDescent="0.3">
      <c r="A174" s="7" t="s">
        <v>229</v>
      </c>
      <c r="B174" s="39"/>
      <c r="C174" s="39">
        <v>38</v>
      </c>
      <c r="D174" s="39"/>
      <c r="E174" s="39"/>
      <c r="F174" s="39"/>
      <c r="G174" s="40">
        <v>38</v>
      </c>
    </row>
    <row r="175" spans="1:7" x14ac:dyDescent="0.3">
      <c r="A175" s="7" t="s">
        <v>158</v>
      </c>
      <c r="B175" s="39"/>
      <c r="C175" s="39"/>
      <c r="D175" s="39">
        <v>499.14</v>
      </c>
      <c r="E175" s="39"/>
      <c r="F175" s="39"/>
      <c r="G175" s="40">
        <v>499.14</v>
      </c>
    </row>
    <row r="176" spans="1:7" x14ac:dyDescent="0.3">
      <c r="A176" s="7" t="s">
        <v>230</v>
      </c>
      <c r="B176" s="39">
        <v>258.39</v>
      </c>
      <c r="C176" s="39">
        <v>169</v>
      </c>
      <c r="D176" s="39"/>
      <c r="E176" s="39">
        <v>236.89999999999998</v>
      </c>
      <c r="F176" s="39"/>
      <c r="G176" s="40">
        <v>664.29</v>
      </c>
    </row>
    <row r="177" spans="1:7" x14ac:dyDescent="0.3">
      <c r="A177" s="7" t="s">
        <v>231</v>
      </c>
      <c r="B177" s="39">
        <v>196.27999999999997</v>
      </c>
      <c r="C177" s="39"/>
      <c r="D177" s="39">
        <v>348.4</v>
      </c>
      <c r="E177" s="39"/>
      <c r="F177" s="39"/>
      <c r="G177" s="40">
        <v>544.67999999999995</v>
      </c>
    </row>
    <row r="178" spans="1:7" x14ac:dyDescent="0.3">
      <c r="A178" s="7" t="s">
        <v>233</v>
      </c>
      <c r="B178" s="39">
        <v>343.12</v>
      </c>
      <c r="C178" s="39"/>
      <c r="D178" s="39"/>
      <c r="E178" s="39"/>
      <c r="F178" s="39"/>
      <c r="G178" s="40">
        <v>343.12</v>
      </c>
    </row>
    <row r="179" spans="1:7" x14ac:dyDescent="0.3">
      <c r="A179" s="7" t="s">
        <v>234</v>
      </c>
      <c r="B179" s="39">
        <v>475.36</v>
      </c>
      <c r="C179" s="39"/>
      <c r="D179" s="39"/>
      <c r="E179" s="39"/>
      <c r="F179" s="39"/>
      <c r="G179" s="40">
        <v>475.36</v>
      </c>
    </row>
    <row r="180" spans="1:7" x14ac:dyDescent="0.3">
      <c r="A180" s="7" t="s">
        <v>235</v>
      </c>
      <c r="B180" s="39">
        <v>198</v>
      </c>
      <c r="C180" s="39"/>
      <c r="D180" s="39"/>
      <c r="E180" s="39"/>
      <c r="F180" s="39"/>
      <c r="G180" s="40">
        <v>198</v>
      </c>
    </row>
    <row r="181" spans="1:7" x14ac:dyDescent="0.3">
      <c r="A181" s="7" t="s">
        <v>236</v>
      </c>
      <c r="B181" s="39">
        <v>702.32</v>
      </c>
      <c r="C181" s="39"/>
      <c r="D181" s="39">
        <v>2219.3000000000002</v>
      </c>
      <c r="E181" s="39">
        <v>429.25</v>
      </c>
      <c r="F181" s="39"/>
      <c r="G181" s="40">
        <v>3350.8700000000003</v>
      </c>
    </row>
    <row r="182" spans="1:7" x14ac:dyDescent="0.3">
      <c r="A182" s="7" t="s">
        <v>237</v>
      </c>
      <c r="B182" s="39"/>
      <c r="C182" s="39"/>
      <c r="D182" s="39"/>
      <c r="E182" s="39">
        <v>812.25</v>
      </c>
      <c r="F182" s="39">
        <v>291.5</v>
      </c>
      <c r="G182" s="40">
        <v>1103.75</v>
      </c>
    </row>
    <row r="183" spans="1:7" x14ac:dyDescent="0.3">
      <c r="A183" s="7" t="s">
        <v>238</v>
      </c>
      <c r="B183" s="39"/>
      <c r="C183" s="39"/>
      <c r="D183" s="39">
        <v>266.32</v>
      </c>
      <c r="E183" s="39"/>
      <c r="F183" s="39"/>
      <c r="G183" s="40">
        <v>266.32</v>
      </c>
    </row>
    <row r="184" spans="1:7" x14ac:dyDescent="0.3">
      <c r="A184" s="7" t="s">
        <v>200</v>
      </c>
      <c r="B184" s="39"/>
      <c r="C184" s="39"/>
      <c r="D184" s="39">
        <v>468.24</v>
      </c>
      <c r="E184" s="39"/>
      <c r="F184" s="39"/>
      <c r="G184" s="40">
        <v>468.24</v>
      </c>
    </row>
    <row r="185" spans="1:7" x14ac:dyDescent="0.3">
      <c r="A185" s="7" t="s">
        <v>201</v>
      </c>
      <c r="B185" s="39"/>
      <c r="C185" s="39"/>
      <c r="D185" s="39">
        <v>2316.2600000000002</v>
      </c>
      <c r="E185" s="39"/>
      <c r="F185" s="39"/>
      <c r="G185" s="40">
        <v>2316.2600000000002</v>
      </c>
    </row>
    <row r="186" spans="1:7" x14ac:dyDescent="0.3">
      <c r="A186" s="7" t="s">
        <v>212</v>
      </c>
      <c r="B186" s="39"/>
      <c r="C186" s="39"/>
      <c r="D186" s="39">
        <v>350.58000000000004</v>
      </c>
      <c r="E186" s="39"/>
      <c r="F186" s="39"/>
      <c r="G186" s="40">
        <v>350.58000000000004</v>
      </c>
    </row>
    <row r="187" spans="1:7" x14ac:dyDescent="0.3">
      <c r="A187" s="7" t="s">
        <v>193</v>
      </c>
      <c r="B187" s="39"/>
      <c r="C187" s="39"/>
      <c r="D187" s="39">
        <v>797.8</v>
      </c>
      <c r="E187" s="39"/>
      <c r="F187" s="39"/>
      <c r="G187" s="40">
        <v>797.8</v>
      </c>
    </row>
    <row r="188" spans="1:7" x14ac:dyDescent="0.3">
      <c r="A188" s="7" t="s">
        <v>239</v>
      </c>
      <c r="B188" s="39">
        <v>749.5</v>
      </c>
      <c r="C188" s="39"/>
      <c r="D188" s="39"/>
      <c r="E188" s="39"/>
      <c r="F188" s="39"/>
      <c r="G188" s="40">
        <v>749.5</v>
      </c>
    </row>
    <row r="189" spans="1:7" x14ac:dyDescent="0.3">
      <c r="A189" s="7" t="s">
        <v>240</v>
      </c>
      <c r="B189" s="39">
        <v>418.15999999999997</v>
      </c>
      <c r="C189" s="39"/>
      <c r="D189" s="39"/>
      <c r="E189" s="39"/>
      <c r="F189" s="39"/>
      <c r="G189" s="40">
        <v>418.15999999999997</v>
      </c>
    </row>
    <row r="190" spans="1:7" x14ac:dyDescent="0.3">
      <c r="A190" s="7" t="s">
        <v>241</v>
      </c>
      <c r="B190" s="39"/>
      <c r="C190" s="39"/>
      <c r="D190" s="39"/>
      <c r="E190" s="39">
        <v>251.25</v>
      </c>
      <c r="F190" s="39"/>
      <c r="G190" s="40">
        <v>251.25</v>
      </c>
    </row>
    <row r="191" spans="1:7" x14ac:dyDescent="0.3">
      <c r="A191" s="7" t="s">
        <v>242</v>
      </c>
      <c r="B191" s="39">
        <v>3295.54</v>
      </c>
      <c r="C191" s="39"/>
      <c r="D191" s="39"/>
      <c r="E191" s="39"/>
      <c r="F191" s="39"/>
      <c r="G191" s="40">
        <v>3295.54</v>
      </c>
    </row>
    <row r="192" spans="1:7" x14ac:dyDescent="0.3">
      <c r="A192" s="7" t="s">
        <v>243</v>
      </c>
      <c r="B192" s="39">
        <v>713.92000000000007</v>
      </c>
      <c r="C192" s="39"/>
      <c r="D192" s="39"/>
      <c r="E192" s="39"/>
      <c r="F192" s="39"/>
      <c r="G192" s="40">
        <v>713.92000000000007</v>
      </c>
    </row>
    <row r="193" spans="1:7" x14ac:dyDescent="0.3">
      <c r="A193" s="7" t="s">
        <v>244</v>
      </c>
      <c r="B193" s="39">
        <v>86.449999999999989</v>
      </c>
      <c r="C193" s="39"/>
      <c r="D193" s="39"/>
      <c r="E193" s="39"/>
      <c r="F193" s="39"/>
      <c r="G193" s="40">
        <v>86.449999999999989</v>
      </c>
    </row>
    <row r="194" spans="1:7" x14ac:dyDescent="0.3">
      <c r="A194" s="7" t="s">
        <v>245</v>
      </c>
      <c r="B194" s="39">
        <v>23.200000000000003</v>
      </c>
      <c r="C194" s="39"/>
      <c r="D194" s="39"/>
      <c r="E194" s="39"/>
      <c r="F194" s="39"/>
      <c r="G194" s="40">
        <v>23.200000000000003</v>
      </c>
    </row>
    <row r="195" spans="1:7" x14ac:dyDescent="0.3">
      <c r="A195" s="7" t="s">
        <v>246</v>
      </c>
      <c r="B195" s="39">
        <v>60.800000000000011</v>
      </c>
      <c r="C195" s="39"/>
      <c r="D195" s="39">
        <v>60.800000000000011</v>
      </c>
      <c r="E195" s="39"/>
      <c r="F195" s="39"/>
      <c r="G195" s="40">
        <v>121.60000000000002</v>
      </c>
    </row>
    <row r="196" spans="1:7" x14ac:dyDescent="0.3">
      <c r="A196" s="7" t="s">
        <v>247</v>
      </c>
      <c r="B196" s="39">
        <v>110.24000000000001</v>
      </c>
      <c r="C196" s="39"/>
      <c r="D196" s="39">
        <v>110.24000000000001</v>
      </c>
      <c r="E196" s="39"/>
      <c r="F196" s="39"/>
      <c r="G196" s="40">
        <v>220.48000000000002</v>
      </c>
    </row>
    <row r="197" spans="1:7" x14ac:dyDescent="0.3">
      <c r="A197" s="7" t="s">
        <v>178</v>
      </c>
      <c r="B197" s="39">
        <v>481.79999999999995</v>
      </c>
      <c r="C197" s="39"/>
      <c r="D197" s="39">
        <v>481.79999999999995</v>
      </c>
      <c r="E197" s="39"/>
      <c r="F197" s="39"/>
      <c r="G197" s="40">
        <v>963.59999999999991</v>
      </c>
    </row>
    <row r="198" spans="1:7" x14ac:dyDescent="0.3">
      <c r="A198" s="7" t="s">
        <v>248</v>
      </c>
      <c r="B198" s="39">
        <v>205.72000000000003</v>
      </c>
      <c r="C198" s="39"/>
      <c r="D198" s="39"/>
      <c r="E198" s="39"/>
      <c r="F198" s="39"/>
      <c r="G198" s="40">
        <v>205.72000000000003</v>
      </c>
    </row>
    <row r="199" spans="1:7" x14ac:dyDescent="0.3">
      <c r="A199" s="7" t="s">
        <v>249</v>
      </c>
      <c r="B199" s="39">
        <v>83.17</v>
      </c>
      <c r="C199" s="39"/>
      <c r="D199" s="39"/>
      <c r="E199" s="39"/>
      <c r="F199" s="39"/>
      <c r="G199" s="40">
        <v>83.17</v>
      </c>
    </row>
    <row r="200" spans="1:7" x14ac:dyDescent="0.3">
      <c r="A200" s="7" t="s">
        <v>250</v>
      </c>
      <c r="B200" s="39">
        <v>46.400000000000006</v>
      </c>
      <c r="C200" s="39"/>
      <c r="D200" s="39"/>
      <c r="E200" s="39"/>
      <c r="F200" s="39"/>
      <c r="G200" s="40">
        <v>46.400000000000006</v>
      </c>
    </row>
    <row r="201" spans="1:7" x14ac:dyDescent="0.3">
      <c r="A201" s="7" t="s">
        <v>252</v>
      </c>
      <c r="B201" s="39">
        <v>798.09999999999991</v>
      </c>
      <c r="C201" s="39"/>
      <c r="D201" s="39">
        <v>459.32</v>
      </c>
      <c r="E201" s="39">
        <v>154.25</v>
      </c>
      <c r="F201" s="39"/>
      <c r="G201" s="40">
        <v>1411.6699999999998</v>
      </c>
    </row>
    <row r="202" spans="1:7" x14ac:dyDescent="0.3">
      <c r="A202" s="7" t="s">
        <v>253</v>
      </c>
      <c r="B202" s="39">
        <v>450</v>
      </c>
      <c r="C202" s="39"/>
      <c r="D202" s="39"/>
      <c r="E202" s="39"/>
      <c r="F202" s="39"/>
      <c r="G202" s="40">
        <v>450</v>
      </c>
    </row>
    <row r="203" spans="1:7" x14ac:dyDescent="0.3">
      <c r="A203" s="7" t="s">
        <v>254</v>
      </c>
      <c r="B203" s="39">
        <v>641.67999999999995</v>
      </c>
      <c r="C203" s="39"/>
      <c r="D203" s="39"/>
      <c r="E203" s="39"/>
      <c r="F203" s="39"/>
      <c r="G203" s="40">
        <v>641.67999999999995</v>
      </c>
    </row>
    <row r="204" spans="1:7" x14ac:dyDescent="0.3">
      <c r="A204" s="7" t="s">
        <v>255</v>
      </c>
      <c r="B204" s="39"/>
      <c r="C204" s="39"/>
      <c r="D204" s="39">
        <v>227.8</v>
      </c>
      <c r="E204" s="39">
        <v>276.25</v>
      </c>
      <c r="F204" s="39"/>
      <c r="G204" s="40">
        <v>504.05</v>
      </c>
    </row>
    <row r="205" spans="1:7" x14ac:dyDescent="0.3">
      <c r="A205" s="7" t="s">
        <v>256</v>
      </c>
      <c r="B205" s="39">
        <v>406</v>
      </c>
      <c r="C205" s="39"/>
      <c r="D205" s="39"/>
      <c r="E205" s="39">
        <v>256</v>
      </c>
      <c r="F205" s="39"/>
      <c r="G205" s="40">
        <v>662</v>
      </c>
    </row>
    <row r="206" spans="1:7" x14ac:dyDescent="0.3">
      <c r="A206" s="7" t="s">
        <v>257</v>
      </c>
      <c r="B206" s="39">
        <v>537.76</v>
      </c>
      <c r="C206" s="39"/>
      <c r="D206" s="39"/>
      <c r="E206" s="39"/>
      <c r="F206" s="39"/>
      <c r="G206" s="40">
        <v>537.76</v>
      </c>
    </row>
    <row r="207" spans="1:7" x14ac:dyDescent="0.3">
      <c r="A207" s="7" t="s">
        <v>258</v>
      </c>
      <c r="B207" s="39">
        <v>449.5</v>
      </c>
      <c r="C207" s="39"/>
      <c r="D207" s="39"/>
      <c r="E207" s="39"/>
      <c r="F207" s="39"/>
      <c r="G207" s="40">
        <v>449.5</v>
      </c>
    </row>
    <row r="208" spans="1:7" x14ac:dyDescent="0.3">
      <c r="A208" s="7" t="s">
        <v>259</v>
      </c>
      <c r="B208" s="39">
        <v>-43.7</v>
      </c>
      <c r="C208" s="39"/>
      <c r="D208" s="39">
        <v>227.8</v>
      </c>
      <c r="E208" s="39"/>
      <c r="F208" s="39"/>
      <c r="G208" s="40">
        <v>184.10000000000002</v>
      </c>
    </row>
    <row r="209" spans="1:7" x14ac:dyDescent="0.3">
      <c r="A209" s="7" t="s">
        <v>260</v>
      </c>
      <c r="B209" s="39"/>
      <c r="C209" s="39"/>
      <c r="D209" s="39">
        <v>28.08</v>
      </c>
      <c r="E209" s="39"/>
      <c r="F209" s="39"/>
      <c r="G209" s="40">
        <v>28.08</v>
      </c>
    </row>
    <row r="210" spans="1:7" x14ac:dyDescent="0.3">
      <c r="A210" s="7" t="s">
        <v>261</v>
      </c>
      <c r="B210" s="39">
        <v>131.68</v>
      </c>
      <c r="C210" s="39">
        <v>174</v>
      </c>
      <c r="D210" s="39"/>
      <c r="E210" s="39">
        <v>321.5</v>
      </c>
      <c r="F210" s="39"/>
      <c r="G210" s="40">
        <v>627.18000000000006</v>
      </c>
    </row>
    <row r="211" spans="1:7" x14ac:dyDescent="0.3">
      <c r="A211" s="7" t="s">
        <v>262</v>
      </c>
      <c r="B211" s="39">
        <v>364.79999999999995</v>
      </c>
      <c r="C211" s="39"/>
      <c r="D211" s="39"/>
      <c r="E211" s="39">
        <v>317</v>
      </c>
      <c r="F211" s="39"/>
      <c r="G211" s="40">
        <v>681.8</v>
      </c>
    </row>
    <row r="212" spans="1:7" x14ac:dyDescent="0.3">
      <c r="A212" s="7" t="s">
        <v>263</v>
      </c>
      <c r="B212" s="39"/>
      <c r="C212" s="39"/>
      <c r="D212" s="39"/>
      <c r="E212" s="39">
        <v>1059.25</v>
      </c>
      <c r="F212" s="39"/>
      <c r="G212" s="40">
        <v>1059.25</v>
      </c>
    </row>
    <row r="213" spans="1:7" x14ac:dyDescent="0.3">
      <c r="A213" s="7" t="s">
        <v>264</v>
      </c>
      <c r="B213" s="39">
        <v>234.8</v>
      </c>
      <c r="C213" s="39"/>
      <c r="D213" s="39">
        <v>166.4</v>
      </c>
      <c r="E213" s="39"/>
      <c r="F213" s="39"/>
      <c r="G213" s="40">
        <v>401.20000000000005</v>
      </c>
    </row>
    <row r="214" spans="1:7" x14ac:dyDescent="0.3">
      <c r="A214" s="7" t="s">
        <v>265</v>
      </c>
      <c r="B214" s="39">
        <v>912.02</v>
      </c>
      <c r="C214" s="39"/>
      <c r="D214" s="39">
        <v>274.76</v>
      </c>
      <c r="E214" s="39"/>
      <c r="F214" s="39"/>
      <c r="G214" s="40">
        <v>1186.78</v>
      </c>
    </row>
    <row r="215" spans="1:7" x14ac:dyDescent="0.3">
      <c r="A215" s="7" t="s">
        <v>266</v>
      </c>
      <c r="B215" s="39"/>
      <c r="C215" s="39"/>
      <c r="D215" s="39">
        <v>82.38</v>
      </c>
      <c r="E215" s="39"/>
      <c r="F215" s="39"/>
      <c r="G215" s="40">
        <v>82.38</v>
      </c>
    </row>
    <row r="216" spans="1:7" x14ac:dyDescent="0.3">
      <c r="A216" s="7" t="s">
        <v>267</v>
      </c>
      <c r="B216" s="39">
        <v>66.44</v>
      </c>
      <c r="C216" s="39"/>
      <c r="D216" s="39"/>
      <c r="E216" s="39"/>
      <c r="F216" s="39"/>
      <c r="G216" s="40">
        <v>66.44</v>
      </c>
    </row>
    <row r="217" spans="1:7" x14ac:dyDescent="0.3">
      <c r="A217" s="7" t="s">
        <v>268</v>
      </c>
      <c r="B217" s="39"/>
      <c r="C217" s="39"/>
      <c r="D217" s="39"/>
      <c r="E217" s="39">
        <v>806.75</v>
      </c>
      <c r="F217" s="39">
        <v>213.5</v>
      </c>
      <c r="G217" s="40">
        <v>1020.25</v>
      </c>
    </row>
    <row r="218" spans="1:7" x14ac:dyDescent="0.3">
      <c r="A218" s="7" t="s">
        <v>269</v>
      </c>
      <c r="B218" s="39">
        <v>608.4</v>
      </c>
      <c r="C218" s="39"/>
      <c r="D218" s="39"/>
      <c r="E218" s="39"/>
      <c r="F218" s="39"/>
      <c r="G218" s="40">
        <v>608.4</v>
      </c>
    </row>
    <row r="219" spans="1:7" x14ac:dyDescent="0.3">
      <c r="A219" s="7" t="s">
        <v>270</v>
      </c>
      <c r="B219" s="39">
        <v>1494.23</v>
      </c>
      <c r="C219" s="39"/>
      <c r="D219" s="39"/>
      <c r="E219" s="39"/>
      <c r="F219" s="39">
        <v>1754.2800000000002</v>
      </c>
      <c r="G219" s="40">
        <v>3248.51</v>
      </c>
    </row>
    <row r="220" spans="1:7" x14ac:dyDescent="0.3">
      <c r="A220" s="7" t="s">
        <v>271</v>
      </c>
      <c r="B220" s="39">
        <v>419.41999999999996</v>
      </c>
      <c r="C220" s="39"/>
      <c r="D220" s="39"/>
      <c r="E220" s="39"/>
      <c r="F220" s="39">
        <v>419.04999999999995</v>
      </c>
      <c r="G220" s="40">
        <v>838.46999999999991</v>
      </c>
    </row>
    <row r="221" spans="1:7" x14ac:dyDescent="0.3">
      <c r="A221" s="7" t="s">
        <v>272</v>
      </c>
      <c r="B221" s="39">
        <v>49.44</v>
      </c>
      <c r="C221" s="39"/>
      <c r="D221" s="39"/>
      <c r="E221" s="39"/>
      <c r="F221" s="39"/>
      <c r="G221" s="40">
        <v>49.44</v>
      </c>
    </row>
    <row r="222" spans="1:7" x14ac:dyDescent="0.3">
      <c r="A222" s="7" t="s">
        <v>273</v>
      </c>
      <c r="B222" s="39">
        <v>160.60000000000002</v>
      </c>
      <c r="C222" s="39"/>
      <c r="D222" s="39"/>
      <c r="E222" s="39"/>
      <c r="F222" s="39"/>
      <c r="G222" s="40">
        <v>160.60000000000002</v>
      </c>
    </row>
    <row r="223" spans="1:7" x14ac:dyDescent="0.3">
      <c r="A223" s="7" t="s">
        <v>274</v>
      </c>
      <c r="B223" s="39"/>
      <c r="C223" s="39"/>
      <c r="D223" s="39"/>
      <c r="E223" s="39">
        <v>76.75</v>
      </c>
      <c r="F223" s="39"/>
      <c r="G223" s="40">
        <v>76.75</v>
      </c>
    </row>
    <row r="224" spans="1:7" x14ac:dyDescent="0.3">
      <c r="A224" s="7" t="s">
        <v>275</v>
      </c>
      <c r="B224" s="39"/>
      <c r="C224" s="39"/>
      <c r="D224" s="39"/>
      <c r="E224" s="39">
        <v>61</v>
      </c>
      <c r="F224" s="39"/>
      <c r="G224" s="40">
        <v>61</v>
      </c>
    </row>
    <row r="225" spans="1:7" x14ac:dyDescent="0.3">
      <c r="A225" s="7" t="s">
        <v>276</v>
      </c>
      <c r="B225" s="39"/>
      <c r="C225" s="39"/>
      <c r="D225" s="39">
        <v>2484.3599999999997</v>
      </c>
      <c r="E225" s="39"/>
      <c r="F225" s="39"/>
      <c r="G225" s="40">
        <v>2484.3599999999997</v>
      </c>
    </row>
    <row r="226" spans="1:7" x14ac:dyDescent="0.3">
      <c r="A226" s="7" t="s">
        <v>277</v>
      </c>
      <c r="B226" s="39">
        <v>346.79999999999995</v>
      </c>
      <c r="C226" s="39"/>
      <c r="D226" s="39">
        <v>231.2</v>
      </c>
      <c r="E226" s="39">
        <v>293.75</v>
      </c>
      <c r="F226" s="39"/>
      <c r="G226" s="40">
        <v>871.75</v>
      </c>
    </row>
    <row r="227" spans="1:7" x14ac:dyDescent="0.3">
      <c r="A227" s="7" t="s">
        <v>278</v>
      </c>
      <c r="B227" s="39">
        <v>1240</v>
      </c>
      <c r="C227" s="39"/>
      <c r="D227" s="39"/>
      <c r="E227" s="39"/>
      <c r="F227" s="39"/>
      <c r="G227" s="40">
        <v>1240</v>
      </c>
    </row>
    <row r="228" spans="1:7" x14ac:dyDescent="0.3">
      <c r="A228" s="7" t="s">
        <v>279</v>
      </c>
      <c r="B228" s="39">
        <v>470.5</v>
      </c>
      <c r="C228" s="39"/>
      <c r="D228" s="39"/>
      <c r="E228" s="39"/>
      <c r="F228" s="39"/>
      <c r="G228" s="40">
        <v>470.5</v>
      </c>
    </row>
    <row r="229" spans="1:7" x14ac:dyDescent="0.3">
      <c r="A229" s="7" t="s">
        <v>280</v>
      </c>
      <c r="B229" s="39"/>
      <c r="C229" s="39"/>
      <c r="D229" s="39">
        <v>63.08</v>
      </c>
      <c r="E229" s="39"/>
      <c r="F229" s="39"/>
      <c r="G229" s="40">
        <v>63.08</v>
      </c>
    </row>
    <row r="230" spans="1:7" x14ac:dyDescent="0.3">
      <c r="A230" s="7" t="s">
        <v>281</v>
      </c>
      <c r="B230" s="39">
        <v>1333.92</v>
      </c>
      <c r="C230" s="39"/>
      <c r="D230" s="39">
        <v>586.5</v>
      </c>
      <c r="E230" s="39">
        <v>2259.5</v>
      </c>
      <c r="F230" s="39"/>
      <c r="G230" s="40">
        <v>4179.92</v>
      </c>
    </row>
    <row r="231" spans="1:7" x14ac:dyDescent="0.3">
      <c r="A231" s="7" t="s">
        <v>282</v>
      </c>
      <c r="B231" s="39"/>
      <c r="C231" s="39"/>
      <c r="D231" s="39"/>
      <c r="E231" s="39">
        <v>198.57999999999998</v>
      </c>
      <c r="F231" s="39"/>
      <c r="G231" s="40">
        <v>198.57999999999998</v>
      </c>
    </row>
    <row r="232" spans="1:7" x14ac:dyDescent="0.3">
      <c r="A232" s="7" t="s">
        <v>283</v>
      </c>
      <c r="B232" s="39">
        <v>111.24000000000001</v>
      </c>
      <c r="C232" s="39"/>
      <c r="D232" s="39">
        <v>556.20000000000005</v>
      </c>
      <c r="E232" s="39">
        <v>1264.75</v>
      </c>
      <c r="F232" s="39"/>
      <c r="G232" s="40">
        <v>1932.19</v>
      </c>
    </row>
    <row r="233" spans="1:7" x14ac:dyDescent="0.3">
      <c r="A233" s="7" t="s">
        <v>284</v>
      </c>
      <c r="B233" s="39">
        <v>290.27999999999997</v>
      </c>
      <c r="C233" s="39"/>
      <c r="D233" s="39"/>
      <c r="E233" s="39"/>
      <c r="F233" s="39"/>
      <c r="G233" s="40">
        <v>290.27999999999997</v>
      </c>
    </row>
    <row r="234" spans="1:7" x14ac:dyDescent="0.3">
      <c r="A234" s="7" t="s">
        <v>285</v>
      </c>
      <c r="B234" s="39"/>
      <c r="C234" s="39"/>
      <c r="D234" s="39">
        <v>32.81</v>
      </c>
      <c r="E234" s="39"/>
      <c r="F234" s="39"/>
      <c r="G234" s="40">
        <v>32.81</v>
      </c>
    </row>
    <row r="235" spans="1:7" x14ac:dyDescent="0.3">
      <c r="A235" s="7" t="s">
        <v>286</v>
      </c>
      <c r="B235" s="39"/>
      <c r="C235" s="39"/>
      <c r="D235" s="39">
        <v>31.200000000000003</v>
      </c>
      <c r="E235" s="39"/>
      <c r="F235" s="39"/>
      <c r="G235" s="40">
        <v>31.200000000000003</v>
      </c>
    </row>
    <row r="236" spans="1:7" x14ac:dyDescent="0.3">
      <c r="A236" s="7" t="s">
        <v>287</v>
      </c>
      <c r="B236" s="39">
        <v>2772.72</v>
      </c>
      <c r="C236" s="39"/>
      <c r="D236" s="39"/>
      <c r="E236" s="39"/>
      <c r="F236" s="39"/>
      <c r="G236" s="40">
        <v>2772.72</v>
      </c>
    </row>
    <row r="237" spans="1:7" x14ac:dyDescent="0.3">
      <c r="A237" s="7" t="s">
        <v>288</v>
      </c>
      <c r="B237" s="39">
        <v>456.88</v>
      </c>
      <c r="C237" s="39"/>
      <c r="D237" s="39">
        <v>208.76</v>
      </c>
      <c r="E237" s="39"/>
      <c r="F237" s="39"/>
      <c r="G237" s="40">
        <v>665.64</v>
      </c>
    </row>
    <row r="238" spans="1:7" x14ac:dyDescent="0.3">
      <c r="A238" s="7" t="s">
        <v>289</v>
      </c>
      <c r="B238" s="39">
        <v>896.31999999999994</v>
      </c>
      <c r="C238" s="39"/>
      <c r="D238" s="39">
        <v>767.8900000000001</v>
      </c>
      <c r="E238" s="39"/>
      <c r="F238" s="39"/>
      <c r="G238" s="40">
        <v>1664.21</v>
      </c>
    </row>
    <row r="239" spans="1:7" x14ac:dyDescent="0.3">
      <c r="A239" s="7" t="s">
        <v>290</v>
      </c>
      <c r="B239" s="39">
        <v>309.2</v>
      </c>
      <c r="C239" s="39"/>
      <c r="D239" s="39"/>
      <c r="E239" s="39"/>
      <c r="F239" s="39"/>
      <c r="G239" s="40">
        <v>309.2</v>
      </c>
    </row>
    <row r="240" spans="1:7" x14ac:dyDescent="0.3">
      <c r="A240" s="7" t="s">
        <v>291</v>
      </c>
      <c r="B240" s="39">
        <v>1014.56</v>
      </c>
      <c r="C240" s="39"/>
      <c r="D240" s="39"/>
      <c r="E240" s="39">
        <v>394.25</v>
      </c>
      <c r="F240" s="39"/>
      <c r="G240" s="40">
        <v>1408.81</v>
      </c>
    </row>
    <row r="241" spans="1:7" x14ac:dyDescent="0.3">
      <c r="A241" s="7" t="s">
        <v>292</v>
      </c>
      <c r="B241" s="39">
        <v>188.55</v>
      </c>
      <c r="C241" s="39"/>
      <c r="D241" s="39"/>
      <c r="E241" s="39"/>
      <c r="F241" s="39"/>
      <c r="G241" s="40">
        <v>188.55</v>
      </c>
    </row>
    <row r="242" spans="1:7" x14ac:dyDescent="0.3">
      <c r="A242" s="7" t="s">
        <v>293</v>
      </c>
      <c r="B242" s="39">
        <v>169.84</v>
      </c>
      <c r="C242" s="39"/>
      <c r="D242" s="39"/>
      <c r="E242" s="39">
        <v>380</v>
      </c>
      <c r="F242" s="39"/>
      <c r="G242" s="40">
        <v>549.84</v>
      </c>
    </row>
    <row r="243" spans="1:7" x14ac:dyDescent="0.3">
      <c r="A243" s="7" t="s">
        <v>294</v>
      </c>
      <c r="B243" s="39"/>
      <c r="C243" s="39"/>
      <c r="D243" s="39"/>
      <c r="E243" s="39">
        <v>2684.6</v>
      </c>
      <c r="F243" s="39"/>
      <c r="G243" s="40">
        <v>2684.6</v>
      </c>
    </row>
    <row r="244" spans="1:7" x14ac:dyDescent="0.3">
      <c r="A244" s="7" t="s">
        <v>295</v>
      </c>
      <c r="B244" s="39"/>
      <c r="C244" s="39"/>
      <c r="D244" s="39"/>
      <c r="E244" s="39">
        <v>1358.5</v>
      </c>
      <c r="F244" s="39"/>
      <c r="G244" s="40">
        <v>1358.5</v>
      </c>
    </row>
    <row r="245" spans="1:7" x14ac:dyDescent="0.3">
      <c r="A245" s="7" t="s">
        <v>296</v>
      </c>
      <c r="B245" s="39">
        <v>849.88</v>
      </c>
      <c r="C245" s="39"/>
      <c r="D245" s="39"/>
      <c r="E245" s="39">
        <v>646.5</v>
      </c>
      <c r="F245" s="39"/>
      <c r="G245" s="40">
        <v>1496.38</v>
      </c>
    </row>
    <row r="246" spans="1:7" x14ac:dyDescent="0.3">
      <c r="A246" s="7" t="s">
        <v>297</v>
      </c>
      <c r="B246" s="39">
        <v>127.6</v>
      </c>
      <c r="C246" s="39"/>
      <c r="D246" s="39"/>
      <c r="E246" s="39">
        <v>317.75</v>
      </c>
      <c r="F246" s="39"/>
      <c r="G246" s="40">
        <v>445.35</v>
      </c>
    </row>
    <row r="247" spans="1:7" x14ac:dyDescent="0.3">
      <c r="A247" s="7" t="s">
        <v>298</v>
      </c>
      <c r="B247" s="39">
        <v>1040.4000000000001</v>
      </c>
      <c r="C247" s="39"/>
      <c r="D247" s="39"/>
      <c r="E247" s="39"/>
      <c r="F247" s="39"/>
      <c r="G247" s="40">
        <v>1040.4000000000001</v>
      </c>
    </row>
    <row r="248" spans="1:7" x14ac:dyDescent="0.3">
      <c r="A248" s="7" t="s">
        <v>299</v>
      </c>
      <c r="B248" s="39">
        <v>82.52000000000001</v>
      </c>
      <c r="C248" s="39"/>
      <c r="D248" s="39"/>
      <c r="E248" s="39"/>
      <c r="F248" s="39"/>
      <c r="G248" s="40">
        <v>82.52000000000001</v>
      </c>
    </row>
    <row r="249" spans="1:7" x14ac:dyDescent="0.3">
      <c r="A249" s="7" t="s">
        <v>300</v>
      </c>
      <c r="B249" s="39">
        <v>192.32</v>
      </c>
      <c r="C249" s="39"/>
      <c r="D249" s="39"/>
      <c r="E249" s="39"/>
      <c r="F249" s="39"/>
      <c r="G249" s="40">
        <v>192.32</v>
      </c>
    </row>
    <row r="250" spans="1:7" x14ac:dyDescent="0.3">
      <c r="A250" s="7" t="s">
        <v>301</v>
      </c>
      <c r="B250" s="39"/>
      <c r="C250" s="39"/>
      <c r="D250" s="39">
        <v>6.0399999999999991</v>
      </c>
      <c r="E250" s="39"/>
      <c r="F250" s="39"/>
      <c r="G250" s="40">
        <v>6.0399999999999991</v>
      </c>
    </row>
    <row r="251" spans="1:7" x14ac:dyDescent="0.3">
      <c r="A251" s="7" t="s">
        <v>302</v>
      </c>
      <c r="B251" s="39"/>
      <c r="C251" s="39"/>
      <c r="D251" s="39">
        <v>16.940000000000001</v>
      </c>
      <c r="E251" s="39"/>
      <c r="F251" s="39"/>
      <c r="G251" s="40">
        <v>16.940000000000001</v>
      </c>
    </row>
    <row r="252" spans="1:7" x14ac:dyDescent="0.3">
      <c r="A252" s="7" t="s">
        <v>303</v>
      </c>
      <c r="B252" s="39"/>
      <c r="C252" s="39"/>
      <c r="D252" s="39"/>
      <c r="E252" s="39">
        <v>1047.2</v>
      </c>
      <c r="F252" s="39"/>
      <c r="G252" s="40">
        <v>1047.2</v>
      </c>
    </row>
    <row r="253" spans="1:7" x14ac:dyDescent="0.3">
      <c r="A253" s="7" t="s">
        <v>304</v>
      </c>
      <c r="B253" s="39"/>
      <c r="C253" s="39"/>
      <c r="D253" s="39"/>
      <c r="E253" s="39">
        <v>1108</v>
      </c>
      <c r="F253" s="39"/>
      <c r="G253" s="40">
        <v>1108</v>
      </c>
    </row>
    <row r="254" spans="1:7" x14ac:dyDescent="0.3">
      <c r="A254" s="7" t="s">
        <v>305</v>
      </c>
      <c r="B254" s="39">
        <v>27.560000000000002</v>
      </c>
      <c r="C254" s="39"/>
      <c r="D254" s="39"/>
      <c r="E254" s="39"/>
      <c r="F254" s="39"/>
      <c r="G254" s="40">
        <v>27.560000000000002</v>
      </c>
    </row>
    <row r="255" spans="1:7" x14ac:dyDescent="0.3">
      <c r="A255" s="7" t="s">
        <v>306</v>
      </c>
      <c r="B255" s="39"/>
      <c r="C255" s="39"/>
      <c r="D255" s="39"/>
      <c r="E255" s="39">
        <v>79.27</v>
      </c>
      <c r="F255" s="39"/>
      <c r="G255" s="40">
        <v>79.27</v>
      </c>
    </row>
    <row r="256" spans="1:7" x14ac:dyDescent="0.3">
      <c r="A256" s="7" t="s">
        <v>309</v>
      </c>
      <c r="B256" s="39"/>
      <c r="C256" s="39"/>
      <c r="D256" s="39">
        <v>1172.1600000000001</v>
      </c>
      <c r="E256" s="39"/>
      <c r="F256" s="39"/>
      <c r="G256" s="40">
        <v>1172.1600000000001</v>
      </c>
    </row>
    <row r="257" spans="1:7" x14ac:dyDescent="0.3">
      <c r="A257" s="7" t="s">
        <v>310</v>
      </c>
      <c r="B257" s="39">
        <v>317.5</v>
      </c>
      <c r="C257" s="39"/>
      <c r="D257" s="39"/>
      <c r="E257" s="39"/>
      <c r="F257" s="39"/>
      <c r="G257" s="40">
        <v>317.5</v>
      </c>
    </row>
    <row r="258" spans="1:7" x14ac:dyDescent="0.3">
      <c r="A258" s="7" t="s">
        <v>311</v>
      </c>
      <c r="B258" s="39">
        <v>532.76</v>
      </c>
      <c r="C258" s="39"/>
      <c r="D258" s="39"/>
      <c r="E258" s="39">
        <v>650.75</v>
      </c>
      <c r="F258" s="39"/>
      <c r="G258" s="40">
        <v>1183.51</v>
      </c>
    </row>
    <row r="259" spans="1:7" x14ac:dyDescent="0.3">
      <c r="A259" s="7" t="s">
        <v>312</v>
      </c>
      <c r="B259" s="39">
        <v>648.19000000000005</v>
      </c>
      <c r="C259" s="39"/>
      <c r="D259" s="39"/>
      <c r="E259" s="39"/>
      <c r="F259" s="39"/>
      <c r="G259" s="40">
        <v>648.19000000000005</v>
      </c>
    </row>
    <row r="260" spans="1:7" x14ac:dyDescent="0.3">
      <c r="A260" s="7" t="s">
        <v>313</v>
      </c>
      <c r="B260" s="39">
        <v>72.08</v>
      </c>
      <c r="C260" s="39"/>
      <c r="D260" s="39"/>
      <c r="E260" s="39"/>
      <c r="F260" s="39"/>
      <c r="G260" s="40">
        <v>72.08</v>
      </c>
    </row>
    <row r="261" spans="1:7" x14ac:dyDescent="0.3">
      <c r="A261" s="7" t="s">
        <v>314</v>
      </c>
      <c r="B261" s="39">
        <v>716.6400000000001</v>
      </c>
      <c r="C261" s="39"/>
      <c r="D261" s="39">
        <v>450.32000000000005</v>
      </c>
      <c r="E261" s="39"/>
      <c r="F261" s="39"/>
      <c r="G261" s="40">
        <v>1166.96</v>
      </c>
    </row>
    <row r="262" spans="1:7" x14ac:dyDescent="0.3">
      <c r="A262" s="7" t="s">
        <v>315</v>
      </c>
      <c r="B262" s="39">
        <v>81.28</v>
      </c>
      <c r="C262" s="39"/>
      <c r="D262" s="39"/>
      <c r="E262" s="39"/>
      <c r="F262" s="39"/>
      <c r="G262" s="40">
        <v>81.28</v>
      </c>
    </row>
    <row r="263" spans="1:7" x14ac:dyDescent="0.3">
      <c r="A263" s="7" t="s">
        <v>316</v>
      </c>
      <c r="B263" s="39">
        <v>1137</v>
      </c>
      <c r="C263" s="39"/>
      <c r="D263" s="39">
        <v>1004.8399999999999</v>
      </c>
      <c r="E263" s="39"/>
      <c r="F263" s="39"/>
      <c r="G263" s="40">
        <v>2141.84</v>
      </c>
    </row>
    <row r="264" spans="1:7" x14ac:dyDescent="0.3">
      <c r="A264" s="7" t="s">
        <v>251</v>
      </c>
      <c r="B264" s="39">
        <v>108.36000000000001</v>
      </c>
      <c r="C264" s="39"/>
      <c r="D264" s="39"/>
      <c r="E264" s="39"/>
      <c r="F264" s="39"/>
      <c r="G264" s="40">
        <v>108.36000000000001</v>
      </c>
    </row>
    <row r="265" spans="1:7" x14ac:dyDescent="0.3">
      <c r="A265" s="7" t="s">
        <v>317</v>
      </c>
      <c r="B265" s="39">
        <v>387.28</v>
      </c>
      <c r="C265" s="39"/>
      <c r="D265" s="39"/>
      <c r="E265" s="39"/>
      <c r="F265" s="39"/>
      <c r="G265" s="40">
        <v>387.28</v>
      </c>
    </row>
    <row r="266" spans="1:7" x14ac:dyDescent="0.3">
      <c r="A266" s="7" t="s">
        <v>318</v>
      </c>
      <c r="B266" s="39">
        <v>1996.52</v>
      </c>
      <c r="C266" s="39"/>
      <c r="D266" s="39"/>
      <c r="E266" s="39"/>
      <c r="F266" s="39"/>
      <c r="G266" s="40">
        <v>1996.52</v>
      </c>
    </row>
    <row r="267" spans="1:7" x14ac:dyDescent="0.3">
      <c r="A267" s="7" t="s">
        <v>319</v>
      </c>
      <c r="B267" s="39">
        <v>14.64</v>
      </c>
      <c r="C267" s="39"/>
      <c r="D267" s="39"/>
      <c r="E267" s="39"/>
      <c r="F267" s="39"/>
      <c r="G267" s="40">
        <v>14.64</v>
      </c>
    </row>
    <row r="268" spans="1:7" x14ac:dyDescent="0.3">
      <c r="A268" s="7" t="s">
        <v>320</v>
      </c>
      <c r="B268" s="39">
        <v>527.4</v>
      </c>
      <c r="C268" s="39"/>
      <c r="D268" s="39"/>
      <c r="E268" s="39"/>
      <c r="F268" s="39"/>
      <c r="G268" s="40">
        <v>527.4</v>
      </c>
    </row>
    <row r="269" spans="1:7" x14ac:dyDescent="0.3">
      <c r="A269" s="7" t="s">
        <v>321</v>
      </c>
      <c r="B269" s="39">
        <v>629.72</v>
      </c>
      <c r="C269" s="39"/>
      <c r="D269" s="39"/>
      <c r="E269" s="39"/>
      <c r="F269" s="39"/>
      <c r="G269" s="40">
        <v>629.72</v>
      </c>
    </row>
    <row r="270" spans="1:7" x14ac:dyDescent="0.3">
      <c r="A270" s="7" t="s">
        <v>322</v>
      </c>
      <c r="B270" s="39">
        <v>800.8</v>
      </c>
      <c r="C270" s="39"/>
      <c r="D270" s="39"/>
      <c r="E270" s="39">
        <v>1034.5</v>
      </c>
      <c r="F270" s="39"/>
      <c r="G270" s="40">
        <v>1835.3</v>
      </c>
    </row>
    <row r="271" spans="1:7" x14ac:dyDescent="0.3">
      <c r="A271" s="7" t="s">
        <v>323</v>
      </c>
      <c r="B271" s="39">
        <v>18.46</v>
      </c>
      <c r="C271" s="39"/>
      <c r="D271" s="39"/>
      <c r="E271" s="39"/>
      <c r="F271" s="39"/>
      <c r="G271" s="40">
        <v>18.46</v>
      </c>
    </row>
    <row r="272" spans="1:7" x14ac:dyDescent="0.3">
      <c r="A272" s="7" t="s">
        <v>327</v>
      </c>
      <c r="B272" s="39">
        <v>179.99</v>
      </c>
      <c r="C272" s="39"/>
      <c r="D272" s="39"/>
      <c r="E272" s="39"/>
      <c r="F272" s="39"/>
      <c r="G272" s="40">
        <v>179.99</v>
      </c>
    </row>
    <row r="273" spans="1:7" x14ac:dyDescent="0.3">
      <c r="A273" s="7" t="s">
        <v>324</v>
      </c>
      <c r="B273" s="39">
        <v>379</v>
      </c>
      <c r="C273" s="39"/>
      <c r="D273" s="39"/>
      <c r="E273" s="39"/>
      <c r="F273" s="39"/>
      <c r="G273" s="40">
        <v>379</v>
      </c>
    </row>
    <row r="274" spans="1:7" x14ac:dyDescent="0.3">
      <c r="A274" s="7" t="s">
        <v>325</v>
      </c>
      <c r="B274" s="39">
        <v>114.91999999999999</v>
      </c>
      <c r="C274" s="39"/>
      <c r="D274" s="39"/>
      <c r="E274" s="39"/>
      <c r="F274" s="39"/>
      <c r="G274" s="40">
        <v>114.91999999999999</v>
      </c>
    </row>
    <row r="275" spans="1:7" x14ac:dyDescent="0.3">
      <c r="A275" s="7" t="s">
        <v>326</v>
      </c>
      <c r="B275" s="39">
        <v>114.91999999999999</v>
      </c>
      <c r="C275" s="39"/>
      <c r="D275" s="39"/>
      <c r="E275" s="39"/>
      <c r="F275" s="39"/>
      <c r="G275" s="40">
        <v>114.91999999999999</v>
      </c>
    </row>
    <row r="276" spans="1:7" x14ac:dyDescent="0.3">
      <c r="A276" s="7" t="s">
        <v>328</v>
      </c>
      <c r="B276" s="39"/>
      <c r="C276" s="39"/>
      <c r="D276" s="39"/>
      <c r="E276" s="39">
        <v>1224</v>
      </c>
      <c r="F276" s="39"/>
      <c r="G276" s="40">
        <v>1224</v>
      </c>
    </row>
    <row r="277" spans="1:7" x14ac:dyDescent="0.3">
      <c r="A277" s="7" t="s">
        <v>329</v>
      </c>
      <c r="B277" s="39"/>
      <c r="C277" s="39"/>
      <c r="D277" s="39"/>
      <c r="E277" s="39">
        <v>1450</v>
      </c>
      <c r="F277" s="39"/>
      <c r="G277" s="40">
        <v>1450</v>
      </c>
    </row>
    <row r="278" spans="1:7" x14ac:dyDescent="0.3">
      <c r="A278" s="7" t="s">
        <v>330</v>
      </c>
      <c r="B278" s="39"/>
      <c r="C278" s="39"/>
      <c r="D278" s="39"/>
      <c r="E278" s="39">
        <v>151.57999999999998</v>
      </c>
      <c r="F278" s="39"/>
      <c r="G278" s="40">
        <v>151.57999999999998</v>
      </c>
    </row>
    <row r="279" spans="1:7" x14ac:dyDescent="0.3">
      <c r="A279" s="7" t="s">
        <v>307</v>
      </c>
      <c r="B279" s="39">
        <v>126</v>
      </c>
      <c r="C279" s="39"/>
      <c r="D279" s="39"/>
      <c r="E279" s="39"/>
      <c r="F279" s="39"/>
      <c r="G279" s="40">
        <v>126</v>
      </c>
    </row>
    <row r="280" spans="1:7" x14ac:dyDescent="0.3">
      <c r="A280" s="7" t="s">
        <v>332</v>
      </c>
      <c r="B280" s="39">
        <v>1634.96</v>
      </c>
      <c r="C280" s="39"/>
      <c r="D280" s="39">
        <v>817.48</v>
      </c>
      <c r="E280" s="39"/>
      <c r="F280" s="39"/>
      <c r="G280" s="40">
        <v>2452.44</v>
      </c>
    </row>
    <row r="281" spans="1:7" x14ac:dyDescent="0.3">
      <c r="A281" s="7" t="s">
        <v>331</v>
      </c>
      <c r="B281" s="39"/>
      <c r="C281" s="39"/>
      <c r="D281" s="39">
        <v>271.68</v>
      </c>
      <c r="E281" s="39"/>
      <c r="F281" s="39"/>
      <c r="G281" s="40">
        <v>271.68</v>
      </c>
    </row>
    <row r="282" spans="1:7" x14ac:dyDescent="0.3">
      <c r="A282" s="7" t="s">
        <v>334</v>
      </c>
      <c r="B282" s="39">
        <v>299.72000000000003</v>
      </c>
      <c r="C282" s="39"/>
      <c r="D282" s="39"/>
      <c r="E282" s="39"/>
      <c r="F282" s="39"/>
      <c r="G282" s="40">
        <v>299.72000000000003</v>
      </c>
    </row>
    <row r="283" spans="1:7" x14ac:dyDescent="0.3">
      <c r="A283" s="7" t="s">
        <v>335</v>
      </c>
      <c r="B283" s="39">
        <v>195.94</v>
      </c>
      <c r="C283" s="39"/>
      <c r="D283" s="39"/>
      <c r="E283" s="39"/>
      <c r="F283" s="39"/>
      <c r="G283" s="40">
        <v>195.94</v>
      </c>
    </row>
    <row r="284" spans="1:7" x14ac:dyDescent="0.3">
      <c r="A284" s="7" t="s">
        <v>336</v>
      </c>
      <c r="B284" s="39">
        <v>42.28</v>
      </c>
      <c r="C284" s="39"/>
      <c r="D284" s="39"/>
      <c r="E284" s="39"/>
      <c r="F284" s="39"/>
      <c r="G284" s="40">
        <v>42.28</v>
      </c>
    </row>
    <row r="285" spans="1:7" x14ac:dyDescent="0.3">
      <c r="A285" s="7" t="s">
        <v>338</v>
      </c>
      <c r="B285" s="39"/>
      <c r="C285" s="39"/>
      <c r="D285" s="39">
        <v>92.44</v>
      </c>
      <c r="E285" s="39"/>
      <c r="F285" s="39"/>
      <c r="G285" s="40">
        <v>92.44</v>
      </c>
    </row>
    <row r="286" spans="1:7" x14ac:dyDescent="0.3">
      <c r="A286" s="7" t="s">
        <v>339</v>
      </c>
      <c r="B286" s="39"/>
      <c r="C286" s="39"/>
      <c r="D286" s="39">
        <v>722.07999999999993</v>
      </c>
      <c r="E286" s="39"/>
      <c r="F286" s="39"/>
      <c r="G286" s="40">
        <v>722.07999999999993</v>
      </c>
    </row>
    <row r="287" spans="1:7" x14ac:dyDescent="0.3">
      <c r="A287" s="7" t="s">
        <v>337</v>
      </c>
      <c r="B287" s="39">
        <v>927.28</v>
      </c>
      <c r="C287" s="39"/>
      <c r="D287" s="39">
        <v>463.64</v>
      </c>
      <c r="E287" s="39"/>
      <c r="F287" s="39"/>
      <c r="G287" s="40">
        <v>1390.92</v>
      </c>
    </row>
    <row r="288" spans="1:7" x14ac:dyDescent="0.3">
      <c r="A288" s="7" t="s">
        <v>341</v>
      </c>
      <c r="B288" s="39">
        <v>78.400000000000006</v>
      </c>
      <c r="C288" s="39"/>
      <c r="D288" s="39"/>
      <c r="E288" s="39"/>
      <c r="F288" s="39"/>
      <c r="G288" s="40">
        <v>78.400000000000006</v>
      </c>
    </row>
    <row r="289" spans="1:7" x14ac:dyDescent="0.3">
      <c r="A289" s="7" t="s">
        <v>342</v>
      </c>
      <c r="B289" s="39">
        <v>264.43</v>
      </c>
      <c r="C289" s="39"/>
      <c r="D289" s="39"/>
      <c r="E289" s="39"/>
      <c r="F289" s="39"/>
      <c r="G289" s="40">
        <v>264.43</v>
      </c>
    </row>
    <row r="290" spans="1:7" x14ac:dyDescent="0.3">
      <c r="A290" s="7" t="s">
        <v>343</v>
      </c>
      <c r="B290" s="39">
        <v>590.84</v>
      </c>
      <c r="C290" s="39"/>
      <c r="D290" s="39"/>
      <c r="E290" s="39"/>
      <c r="F290" s="39"/>
      <c r="G290" s="40">
        <v>590.84</v>
      </c>
    </row>
    <row r="291" spans="1:7" x14ac:dyDescent="0.3">
      <c r="A291" s="7" t="s">
        <v>344</v>
      </c>
      <c r="B291" s="39">
        <v>506.15</v>
      </c>
      <c r="C291" s="39"/>
      <c r="D291" s="39"/>
      <c r="E291" s="39"/>
      <c r="F291" s="39"/>
      <c r="G291" s="40">
        <v>506.15</v>
      </c>
    </row>
    <row r="292" spans="1:7" x14ac:dyDescent="0.3">
      <c r="A292" s="7" t="s">
        <v>345</v>
      </c>
      <c r="B292" s="39">
        <v>616.72</v>
      </c>
      <c r="C292" s="39"/>
      <c r="D292" s="39">
        <v>260.5</v>
      </c>
      <c r="E292" s="39">
        <v>299</v>
      </c>
      <c r="F292" s="39"/>
      <c r="G292" s="40">
        <v>1176.22</v>
      </c>
    </row>
    <row r="293" spans="1:7" x14ac:dyDescent="0.3">
      <c r="A293" s="7" t="s">
        <v>346</v>
      </c>
      <c r="B293" s="39"/>
      <c r="C293" s="39"/>
      <c r="D293" s="39">
        <v>1437.12</v>
      </c>
      <c r="E293" s="39"/>
      <c r="F293" s="39"/>
      <c r="G293" s="40">
        <v>1437.12</v>
      </c>
    </row>
    <row r="294" spans="1:7" x14ac:dyDescent="0.3">
      <c r="A294" s="7" t="s">
        <v>347</v>
      </c>
      <c r="B294" s="39"/>
      <c r="C294" s="39">
        <v>286.78999999999996</v>
      </c>
      <c r="D294" s="39">
        <v>434.91999999999996</v>
      </c>
      <c r="E294" s="39">
        <v>1104.75</v>
      </c>
      <c r="F294" s="39"/>
      <c r="G294" s="40">
        <v>1826.46</v>
      </c>
    </row>
    <row r="295" spans="1:7" x14ac:dyDescent="0.3">
      <c r="A295" s="7" t="s">
        <v>348</v>
      </c>
      <c r="B295" s="39"/>
      <c r="C295" s="39">
        <v>193.5</v>
      </c>
      <c r="D295" s="39">
        <v>146.76</v>
      </c>
      <c r="E295" s="39">
        <v>222</v>
      </c>
      <c r="F295" s="39"/>
      <c r="G295" s="40">
        <v>562.26</v>
      </c>
    </row>
    <row r="296" spans="1:7" x14ac:dyDescent="0.3">
      <c r="A296" s="7" t="s">
        <v>349</v>
      </c>
      <c r="B296" s="39">
        <v>385.46000000000004</v>
      </c>
      <c r="C296" s="39">
        <v>532.77</v>
      </c>
      <c r="D296" s="39"/>
      <c r="E296" s="39"/>
      <c r="F296" s="39"/>
      <c r="G296" s="40">
        <v>918.23</v>
      </c>
    </row>
    <row r="297" spans="1:7" x14ac:dyDescent="0.3">
      <c r="A297" s="7" t="s">
        <v>351</v>
      </c>
      <c r="B297" s="39">
        <v>419.84000000000003</v>
      </c>
      <c r="C297" s="39"/>
      <c r="D297" s="39"/>
      <c r="E297" s="39"/>
      <c r="F297" s="39"/>
      <c r="G297" s="40">
        <v>419.84000000000003</v>
      </c>
    </row>
    <row r="298" spans="1:7" x14ac:dyDescent="0.3">
      <c r="A298" s="7" t="s">
        <v>352</v>
      </c>
      <c r="B298" s="39">
        <v>112.06</v>
      </c>
      <c r="C298" s="39"/>
      <c r="D298" s="39">
        <v>112.06</v>
      </c>
      <c r="E298" s="39"/>
      <c r="F298" s="39"/>
      <c r="G298" s="40">
        <v>224.12</v>
      </c>
    </row>
    <row r="299" spans="1:7" x14ac:dyDescent="0.3">
      <c r="A299" s="7" t="s">
        <v>353</v>
      </c>
      <c r="B299" s="39">
        <v>3138.9</v>
      </c>
      <c r="C299" s="39"/>
      <c r="D299" s="39"/>
      <c r="E299" s="39"/>
      <c r="F299" s="39"/>
      <c r="G299" s="40">
        <v>3138.9</v>
      </c>
    </row>
    <row r="300" spans="1:7" x14ac:dyDescent="0.3">
      <c r="A300" s="7" t="s">
        <v>354</v>
      </c>
      <c r="B300" s="39">
        <v>330</v>
      </c>
      <c r="C300" s="39"/>
      <c r="D300" s="39"/>
      <c r="E300" s="39">
        <v>193.88</v>
      </c>
      <c r="F300" s="39"/>
      <c r="G300" s="40">
        <v>523.88</v>
      </c>
    </row>
    <row r="301" spans="1:7" x14ac:dyDescent="0.3">
      <c r="A301" s="7" t="s">
        <v>355</v>
      </c>
      <c r="B301" s="39">
        <v>238.51999999999998</v>
      </c>
      <c r="C301" s="39"/>
      <c r="D301" s="39">
        <v>477.03999999999996</v>
      </c>
      <c r="E301" s="39">
        <v>578.5</v>
      </c>
      <c r="F301" s="39"/>
      <c r="G301" s="40">
        <v>1294.06</v>
      </c>
    </row>
    <row r="302" spans="1:7" x14ac:dyDescent="0.3">
      <c r="A302" s="7" t="s">
        <v>356</v>
      </c>
      <c r="B302" s="39"/>
      <c r="C302" s="39"/>
      <c r="D302" s="39"/>
      <c r="E302" s="39">
        <v>3397.5</v>
      </c>
      <c r="F302" s="39"/>
      <c r="G302" s="40">
        <v>3397.5</v>
      </c>
    </row>
    <row r="303" spans="1:7" x14ac:dyDescent="0.3">
      <c r="A303" s="7" t="s">
        <v>205</v>
      </c>
      <c r="B303" s="39"/>
      <c r="C303" s="39">
        <v>173.5</v>
      </c>
      <c r="D303" s="39"/>
      <c r="E303" s="39"/>
      <c r="F303" s="39"/>
      <c r="G303" s="40">
        <v>173.5</v>
      </c>
    </row>
    <row r="304" spans="1:7" x14ac:dyDescent="0.3">
      <c r="A304" s="7" t="s">
        <v>360</v>
      </c>
      <c r="B304" s="39">
        <v>18.479999999999997</v>
      </c>
      <c r="C304" s="39"/>
      <c r="D304" s="39"/>
      <c r="E304" s="39"/>
      <c r="F304" s="39"/>
      <c r="G304" s="40">
        <v>18.479999999999997</v>
      </c>
    </row>
    <row r="305" spans="1:7" x14ac:dyDescent="0.3">
      <c r="A305" s="7" t="s">
        <v>357</v>
      </c>
      <c r="B305" s="39">
        <v>100.75999999999999</v>
      </c>
      <c r="C305" s="39"/>
      <c r="D305" s="39"/>
      <c r="E305" s="39"/>
      <c r="F305" s="39"/>
      <c r="G305" s="40">
        <v>100.75999999999999</v>
      </c>
    </row>
    <row r="306" spans="1:7" x14ac:dyDescent="0.3">
      <c r="A306" s="7" t="s">
        <v>358</v>
      </c>
      <c r="B306" s="39">
        <v>115.97999999999999</v>
      </c>
      <c r="C306" s="39"/>
      <c r="D306" s="39"/>
      <c r="E306" s="39"/>
      <c r="F306" s="39"/>
      <c r="G306" s="40">
        <v>115.97999999999999</v>
      </c>
    </row>
    <row r="307" spans="1:7" x14ac:dyDescent="0.3">
      <c r="A307" s="7" t="s">
        <v>359</v>
      </c>
      <c r="B307" s="39">
        <v>66.960000000000008</v>
      </c>
      <c r="C307" s="39"/>
      <c r="D307" s="39"/>
      <c r="E307" s="39"/>
      <c r="F307" s="39"/>
      <c r="G307" s="40">
        <v>66.960000000000008</v>
      </c>
    </row>
    <row r="308" spans="1:7" x14ac:dyDescent="0.3">
      <c r="A308" s="7" t="s">
        <v>361</v>
      </c>
      <c r="B308" s="39"/>
      <c r="C308" s="39"/>
      <c r="D308" s="39"/>
      <c r="E308" s="39">
        <v>1059.25</v>
      </c>
      <c r="F308" s="39"/>
      <c r="G308" s="40">
        <v>1059.25</v>
      </c>
    </row>
    <row r="309" spans="1:7" x14ac:dyDescent="0.3">
      <c r="A309" s="7" t="s">
        <v>362</v>
      </c>
      <c r="B309" s="39">
        <v>2036</v>
      </c>
      <c r="C309" s="39">
        <v>928</v>
      </c>
      <c r="D309" s="39">
        <v>2507.2799999999997</v>
      </c>
      <c r="E309" s="39">
        <v>2050</v>
      </c>
      <c r="F309" s="39"/>
      <c r="G309" s="40">
        <v>7521.28</v>
      </c>
    </row>
    <row r="310" spans="1:7" x14ac:dyDescent="0.3">
      <c r="A310" s="7" t="s">
        <v>363</v>
      </c>
      <c r="B310" s="39">
        <v>171.56</v>
      </c>
      <c r="C310" s="39"/>
      <c r="D310" s="39"/>
      <c r="E310" s="39"/>
      <c r="F310" s="39"/>
      <c r="G310" s="40">
        <v>171.56</v>
      </c>
    </row>
    <row r="311" spans="1:7" x14ac:dyDescent="0.3">
      <c r="A311" s="7" t="s">
        <v>364</v>
      </c>
      <c r="B311" s="39">
        <v>23.200000000000003</v>
      </c>
      <c r="C311" s="39"/>
      <c r="D311" s="39"/>
      <c r="E311" s="39"/>
      <c r="F311" s="39"/>
      <c r="G311" s="40">
        <v>23.200000000000003</v>
      </c>
    </row>
    <row r="312" spans="1:7" x14ac:dyDescent="0.3">
      <c r="A312" s="7" t="s">
        <v>365</v>
      </c>
      <c r="B312" s="39">
        <v>178.44</v>
      </c>
      <c r="C312" s="39"/>
      <c r="D312" s="39"/>
      <c r="E312" s="39">
        <v>391.5</v>
      </c>
      <c r="F312" s="39"/>
      <c r="G312" s="40">
        <v>569.94000000000005</v>
      </c>
    </row>
    <row r="313" spans="1:7" x14ac:dyDescent="0.3">
      <c r="A313" s="7" t="s">
        <v>366</v>
      </c>
      <c r="B313" s="39">
        <v>211</v>
      </c>
      <c r="C313" s="39"/>
      <c r="D313" s="39"/>
      <c r="E313" s="39">
        <v>282.25</v>
      </c>
      <c r="F313" s="39"/>
      <c r="G313" s="40">
        <v>493.25</v>
      </c>
    </row>
    <row r="314" spans="1:7" x14ac:dyDescent="0.3">
      <c r="A314" s="7" t="s">
        <v>367</v>
      </c>
      <c r="B314" s="39">
        <v>1455.4</v>
      </c>
      <c r="C314" s="39"/>
      <c r="D314" s="39"/>
      <c r="E314" s="39">
        <v>235.57999999999998</v>
      </c>
      <c r="F314" s="39"/>
      <c r="G314" s="40">
        <v>1690.98</v>
      </c>
    </row>
    <row r="315" spans="1:7" x14ac:dyDescent="0.3">
      <c r="A315" s="7" t="s">
        <v>368</v>
      </c>
      <c r="B315" s="39">
        <v>634.04</v>
      </c>
      <c r="C315" s="39"/>
      <c r="D315" s="39"/>
      <c r="E315" s="39"/>
      <c r="F315" s="39"/>
      <c r="G315" s="40">
        <v>634.04</v>
      </c>
    </row>
    <row r="316" spans="1:7" x14ac:dyDescent="0.3">
      <c r="A316" s="7" t="s">
        <v>369</v>
      </c>
      <c r="B316" s="39">
        <v>853.49</v>
      </c>
      <c r="C316" s="39"/>
      <c r="D316" s="39"/>
      <c r="E316" s="39">
        <v>1125.9000000000001</v>
      </c>
      <c r="F316" s="39"/>
      <c r="G316" s="40">
        <v>1979.39</v>
      </c>
    </row>
    <row r="317" spans="1:7" x14ac:dyDescent="0.3">
      <c r="A317" s="7" t="s">
        <v>370</v>
      </c>
      <c r="B317" s="39"/>
      <c r="C317" s="39"/>
      <c r="D317" s="39"/>
      <c r="E317" s="39">
        <v>28.9</v>
      </c>
      <c r="F317" s="39"/>
      <c r="G317" s="40">
        <v>28.9</v>
      </c>
    </row>
    <row r="318" spans="1:7" x14ac:dyDescent="0.3">
      <c r="A318" s="7" t="s">
        <v>371</v>
      </c>
      <c r="B318" s="39">
        <v>706.29</v>
      </c>
      <c r="C318" s="39"/>
      <c r="D318" s="39"/>
      <c r="E318" s="39"/>
      <c r="F318" s="39"/>
      <c r="G318" s="40">
        <v>706.29</v>
      </c>
    </row>
    <row r="319" spans="1:7" x14ac:dyDescent="0.3">
      <c r="A319" s="7" t="s">
        <v>372</v>
      </c>
      <c r="B319" s="39"/>
      <c r="C319" s="39"/>
      <c r="D319" s="39"/>
      <c r="E319" s="39">
        <v>764.79</v>
      </c>
      <c r="F319" s="39"/>
      <c r="G319" s="40">
        <v>764.79</v>
      </c>
    </row>
    <row r="320" spans="1:7" x14ac:dyDescent="0.3">
      <c r="A320" s="7" t="s">
        <v>373</v>
      </c>
      <c r="B320" s="39"/>
      <c r="C320" s="39"/>
      <c r="D320" s="39">
        <v>881.72</v>
      </c>
      <c r="E320" s="39"/>
      <c r="F320" s="39"/>
      <c r="G320" s="40">
        <v>881.72</v>
      </c>
    </row>
    <row r="321" spans="1:7" x14ac:dyDescent="0.3">
      <c r="A321" s="7" t="s">
        <v>374</v>
      </c>
      <c r="B321" s="39">
        <v>963</v>
      </c>
      <c r="C321" s="39"/>
      <c r="D321" s="39"/>
      <c r="E321" s="39"/>
      <c r="F321" s="39"/>
      <c r="G321" s="40">
        <v>963</v>
      </c>
    </row>
    <row r="322" spans="1:7" x14ac:dyDescent="0.3">
      <c r="A322" s="7" t="s">
        <v>308</v>
      </c>
      <c r="B322" s="39"/>
      <c r="C322" s="39"/>
      <c r="D322" s="39">
        <v>878.74</v>
      </c>
      <c r="E322" s="39"/>
      <c r="F322" s="39"/>
      <c r="G322" s="40">
        <v>878.74</v>
      </c>
    </row>
    <row r="323" spans="1:7" x14ac:dyDescent="0.3">
      <c r="A323" s="7" t="s">
        <v>375</v>
      </c>
      <c r="B323" s="39"/>
      <c r="C323" s="39"/>
      <c r="D323" s="39">
        <v>311.79999999999995</v>
      </c>
      <c r="E323" s="39"/>
      <c r="F323" s="39"/>
      <c r="G323" s="40">
        <v>311.79999999999995</v>
      </c>
    </row>
    <row r="324" spans="1:7" x14ac:dyDescent="0.3">
      <c r="A324" s="7" t="s">
        <v>376</v>
      </c>
      <c r="B324" s="39"/>
      <c r="C324" s="39"/>
      <c r="D324" s="39">
        <v>199.32</v>
      </c>
      <c r="E324" s="39"/>
      <c r="F324" s="39"/>
      <c r="G324" s="40">
        <v>199.32</v>
      </c>
    </row>
    <row r="325" spans="1:7" x14ac:dyDescent="0.3">
      <c r="A325" s="7" t="s">
        <v>377</v>
      </c>
      <c r="B325" s="39"/>
      <c r="C325" s="39"/>
      <c r="D325" s="39">
        <v>72.47999999999999</v>
      </c>
      <c r="E325" s="39"/>
      <c r="F325" s="39"/>
      <c r="G325" s="40">
        <v>72.47999999999999</v>
      </c>
    </row>
    <row r="326" spans="1:7" x14ac:dyDescent="0.3">
      <c r="A326" s="7" t="s">
        <v>378</v>
      </c>
      <c r="B326" s="39">
        <v>13.760000000000002</v>
      </c>
      <c r="C326" s="39"/>
      <c r="D326" s="39"/>
      <c r="E326" s="39"/>
      <c r="F326" s="39"/>
      <c r="G326" s="40">
        <v>13.760000000000002</v>
      </c>
    </row>
    <row r="327" spans="1:7" x14ac:dyDescent="0.3">
      <c r="A327" s="7" t="s">
        <v>379</v>
      </c>
      <c r="B327" s="39"/>
      <c r="C327" s="39"/>
      <c r="D327" s="39">
        <v>1130.04</v>
      </c>
      <c r="E327" s="39"/>
      <c r="F327" s="39"/>
      <c r="G327" s="40">
        <v>1130.04</v>
      </c>
    </row>
    <row r="328" spans="1:7" x14ac:dyDescent="0.3">
      <c r="A328" s="7" t="s">
        <v>380</v>
      </c>
      <c r="B328" s="39">
        <v>401.03999999999996</v>
      </c>
      <c r="C328" s="39"/>
      <c r="D328" s="39"/>
      <c r="E328" s="39"/>
      <c r="F328" s="39"/>
      <c r="G328" s="40">
        <v>401.03999999999996</v>
      </c>
    </row>
    <row r="329" spans="1:7" x14ac:dyDescent="0.3">
      <c r="A329" s="7" t="s">
        <v>381</v>
      </c>
      <c r="B329" s="39">
        <v>118.62</v>
      </c>
      <c r="C329" s="39"/>
      <c r="D329" s="39"/>
      <c r="E329" s="39"/>
      <c r="F329" s="39"/>
      <c r="G329" s="40">
        <v>118.62</v>
      </c>
    </row>
    <row r="330" spans="1:7" x14ac:dyDescent="0.3">
      <c r="A330" s="7" t="s">
        <v>382</v>
      </c>
      <c r="B330" s="39"/>
      <c r="C330" s="39"/>
      <c r="D330" s="39">
        <v>3202.6400000000003</v>
      </c>
      <c r="E330" s="39"/>
      <c r="F330" s="39"/>
      <c r="G330" s="40">
        <v>3202.6400000000003</v>
      </c>
    </row>
    <row r="331" spans="1:7" x14ac:dyDescent="0.3">
      <c r="A331" s="7" t="s">
        <v>383</v>
      </c>
      <c r="B331" s="39"/>
      <c r="C331" s="39"/>
      <c r="D331" s="39">
        <v>32.28</v>
      </c>
      <c r="E331" s="39"/>
      <c r="F331" s="39"/>
      <c r="G331" s="40">
        <v>32.28</v>
      </c>
    </row>
    <row r="332" spans="1:7" x14ac:dyDescent="0.3">
      <c r="A332" s="7" t="s">
        <v>387</v>
      </c>
      <c r="B332" s="39">
        <v>162.84</v>
      </c>
      <c r="C332" s="39"/>
      <c r="D332" s="39"/>
      <c r="E332" s="39"/>
      <c r="F332" s="39"/>
      <c r="G332" s="40">
        <v>162.84</v>
      </c>
    </row>
    <row r="333" spans="1:7" x14ac:dyDescent="0.3">
      <c r="A333" s="7" t="s">
        <v>388</v>
      </c>
      <c r="B333" s="39">
        <v>23.85</v>
      </c>
      <c r="C333" s="39"/>
      <c r="D333" s="39"/>
      <c r="E333" s="39"/>
      <c r="F333" s="39"/>
      <c r="G333" s="40">
        <v>23.85</v>
      </c>
    </row>
    <row r="334" spans="1:7" x14ac:dyDescent="0.3">
      <c r="A334" s="7" t="s">
        <v>389</v>
      </c>
      <c r="B334" s="39">
        <v>24.35</v>
      </c>
      <c r="C334" s="39"/>
      <c r="D334" s="39"/>
      <c r="E334" s="39"/>
      <c r="F334" s="39"/>
      <c r="G334" s="40">
        <v>24.35</v>
      </c>
    </row>
    <row r="335" spans="1:7" x14ac:dyDescent="0.3">
      <c r="A335" s="7" t="s">
        <v>390</v>
      </c>
      <c r="B335" s="39"/>
      <c r="C335" s="39"/>
      <c r="D335" s="39">
        <v>3401.84</v>
      </c>
      <c r="E335" s="39"/>
      <c r="F335" s="39"/>
      <c r="G335" s="40">
        <v>3401.84</v>
      </c>
    </row>
    <row r="336" spans="1:7" x14ac:dyDescent="0.3">
      <c r="A336" s="7" t="s">
        <v>391</v>
      </c>
      <c r="B336" s="39">
        <v>7753.1</v>
      </c>
      <c r="C336" s="39"/>
      <c r="D336" s="39"/>
      <c r="E336" s="39"/>
      <c r="F336" s="39"/>
      <c r="G336" s="40">
        <v>7753.1</v>
      </c>
    </row>
    <row r="337" spans="1:7" x14ac:dyDescent="0.3">
      <c r="A337" s="7" t="s">
        <v>392</v>
      </c>
      <c r="B337" s="39">
        <v>461</v>
      </c>
      <c r="C337" s="39"/>
      <c r="D337" s="39"/>
      <c r="E337" s="39"/>
      <c r="F337" s="39"/>
      <c r="G337" s="40">
        <v>461</v>
      </c>
    </row>
    <row r="338" spans="1:7" x14ac:dyDescent="0.3">
      <c r="A338" s="7" t="s">
        <v>394</v>
      </c>
      <c r="B338" s="39"/>
      <c r="C338" s="39"/>
      <c r="D338" s="39">
        <v>151.12</v>
      </c>
      <c r="E338" s="39"/>
      <c r="F338" s="39"/>
      <c r="G338" s="40">
        <v>151.12</v>
      </c>
    </row>
    <row r="339" spans="1:7" x14ac:dyDescent="0.3">
      <c r="A339" s="7" t="s">
        <v>395</v>
      </c>
      <c r="B339" s="39"/>
      <c r="C339" s="39"/>
      <c r="D339" s="39">
        <v>446.88</v>
      </c>
      <c r="E339" s="39"/>
      <c r="F339" s="39"/>
      <c r="G339" s="40">
        <v>446.88</v>
      </c>
    </row>
    <row r="340" spans="1:7" x14ac:dyDescent="0.3">
      <c r="A340" s="7" t="s">
        <v>396</v>
      </c>
      <c r="B340" s="39">
        <v>605.79999999999995</v>
      </c>
      <c r="C340" s="39"/>
      <c r="D340" s="39"/>
      <c r="E340" s="39"/>
      <c r="F340" s="39"/>
      <c r="G340" s="40">
        <v>605.79999999999995</v>
      </c>
    </row>
    <row r="341" spans="1:7" x14ac:dyDescent="0.3">
      <c r="A341" s="7" t="s">
        <v>397</v>
      </c>
      <c r="B341" s="39">
        <v>967.04</v>
      </c>
      <c r="C341" s="39"/>
      <c r="D341" s="39">
        <v>483.52</v>
      </c>
      <c r="E341" s="39"/>
      <c r="F341" s="39"/>
      <c r="G341" s="40">
        <v>1450.56</v>
      </c>
    </row>
    <row r="342" spans="1:7" x14ac:dyDescent="0.3">
      <c r="A342" s="7" t="s">
        <v>398</v>
      </c>
      <c r="B342" s="39">
        <v>206.16000000000003</v>
      </c>
      <c r="C342" s="39"/>
      <c r="D342" s="39">
        <v>206.16000000000003</v>
      </c>
      <c r="E342" s="39"/>
      <c r="F342" s="39"/>
      <c r="G342" s="40">
        <v>412.32000000000005</v>
      </c>
    </row>
    <row r="343" spans="1:7" x14ac:dyDescent="0.3">
      <c r="A343" s="7" t="s">
        <v>399</v>
      </c>
      <c r="B343" s="39">
        <v>1421.04</v>
      </c>
      <c r="C343" s="39"/>
      <c r="D343" s="39"/>
      <c r="E343" s="39"/>
      <c r="F343" s="39"/>
      <c r="G343" s="40">
        <v>1421.04</v>
      </c>
    </row>
    <row r="344" spans="1:7" x14ac:dyDescent="0.3">
      <c r="A344" s="7" t="s">
        <v>400</v>
      </c>
      <c r="B344" s="39"/>
      <c r="C344" s="39"/>
      <c r="D344" s="39">
        <v>562.79999999999995</v>
      </c>
      <c r="E344" s="39"/>
      <c r="F344" s="39"/>
      <c r="G344" s="40">
        <v>562.79999999999995</v>
      </c>
    </row>
    <row r="345" spans="1:7" x14ac:dyDescent="0.3">
      <c r="A345" s="7" t="s">
        <v>401</v>
      </c>
      <c r="B345" s="39"/>
      <c r="C345" s="39"/>
      <c r="D345" s="39">
        <v>468.02</v>
      </c>
      <c r="E345" s="39"/>
      <c r="F345" s="39"/>
      <c r="G345" s="40">
        <v>468.02</v>
      </c>
    </row>
    <row r="346" spans="1:7" x14ac:dyDescent="0.3">
      <c r="A346" s="7" t="s">
        <v>402</v>
      </c>
      <c r="B346" s="39"/>
      <c r="C346" s="39"/>
      <c r="D346" s="39">
        <v>23.200000000000003</v>
      </c>
      <c r="E346" s="39"/>
      <c r="F346" s="39"/>
      <c r="G346" s="40">
        <v>23.200000000000003</v>
      </c>
    </row>
    <row r="347" spans="1:7" x14ac:dyDescent="0.3">
      <c r="A347" s="7" t="s">
        <v>403</v>
      </c>
      <c r="B347" s="39">
        <v>1749.3</v>
      </c>
      <c r="C347" s="39"/>
      <c r="D347" s="39"/>
      <c r="E347" s="39"/>
      <c r="F347" s="39"/>
      <c r="G347" s="40">
        <v>1749.3</v>
      </c>
    </row>
    <row r="348" spans="1:7" x14ac:dyDescent="0.3">
      <c r="A348" s="7" t="s">
        <v>404</v>
      </c>
      <c r="B348" s="39"/>
      <c r="C348" s="39"/>
      <c r="D348" s="39">
        <v>21.08</v>
      </c>
      <c r="E348" s="39"/>
      <c r="F348" s="39"/>
      <c r="G348" s="40">
        <v>21.08</v>
      </c>
    </row>
    <row r="349" spans="1:7" x14ac:dyDescent="0.3">
      <c r="A349" s="7" t="s">
        <v>405</v>
      </c>
      <c r="B349" s="39">
        <v>1589.38</v>
      </c>
      <c r="C349" s="39"/>
      <c r="D349" s="39"/>
      <c r="E349" s="39"/>
      <c r="F349" s="39"/>
      <c r="G349" s="40">
        <v>1589.38</v>
      </c>
    </row>
    <row r="350" spans="1:7" x14ac:dyDescent="0.3">
      <c r="A350" s="7" t="s">
        <v>406</v>
      </c>
      <c r="B350" s="39">
        <v>211</v>
      </c>
      <c r="C350" s="39"/>
      <c r="D350" s="39"/>
      <c r="E350" s="39"/>
      <c r="F350" s="39"/>
      <c r="G350" s="40">
        <v>211</v>
      </c>
    </row>
    <row r="351" spans="1:7" x14ac:dyDescent="0.3">
      <c r="A351" s="7" t="s">
        <v>407</v>
      </c>
      <c r="B351" s="39"/>
      <c r="C351" s="39"/>
      <c r="D351" s="39">
        <v>303.39999999999998</v>
      </c>
      <c r="E351" s="39"/>
      <c r="F351" s="39"/>
      <c r="G351" s="40">
        <v>303.39999999999998</v>
      </c>
    </row>
    <row r="352" spans="1:7" x14ac:dyDescent="0.3">
      <c r="A352" s="7" t="s">
        <v>408</v>
      </c>
      <c r="B352" s="39">
        <v>335</v>
      </c>
      <c r="C352" s="39"/>
      <c r="D352" s="39"/>
      <c r="E352" s="39"/>
      <c r="F352" s="39"/>
      <c r="G352" s="40">
        <v>335</v>
      </c>
    </row>
    <row r="353" spans="1:7" x14ac:dyDescent="0.3">
      <c r="A353" s="7" t="s">
        <v>409</v>
      </c>
      <c r="B353" s="39">
        <v>5.5399999999999991</v>
      </c>
      <c r="C353" s="39"/>
      <c r="D353" s="39"/>
      <c r="E353" s="39"/>
      <c r="F353" s="39"/>
      <c r="G353" s="40">
        <v>5.5399999999999991</v>
      </c>
    </row>
    <row r="354" spans="1:7" x14ac:dyDescent="0.3">
      <c r="A354" s="7" t="s">
        <v>410</v>
      </c>
      <c r="B354" s="39"/>
      <c r="C354" s="39"/>
      <c r="D354" s="39">
        <v>151</v>
      </c>
      <c r="E354" s="39"/>
      <c r="F354" s="39"/>
      <c r="G354" s="40">
        <v>151</v>
      </c>
    </row>
    <row r="355" spans="1:7" x14ac:dyDescent="0.3">
      <c r="A355" s="7" t="s">
        <v>411</v>
      </c>
      <c r="B355" s="39"/>
      <c r="C355" s="39"/>
      <c r="D355" s="39">
        <v>427.12</v>
      </c>
      <c r="E355" s="39"/>
      <c r="F355" s="39"/>
      <c r="G355" s="40">
        <v>427.12</v>
      </c>
    </row>
    <row r="356" spans="1:7" x14ac:dyDescent="0.3">
      <c r="A356" s="7" t="s">
        <v>412</v>
      </c>
      <c r="B356" s="39">
        <v>450</v>
      </c>
      <c r="C356" s="39"/>
      <c r="D356" s="39">
        <v>450</v>
      </c>
      <c r="E356" s="39"/>
      <c r="F356" s="39"/>
      <c r="G356" s="40">
        <v>900</v>
      </c>
    </row>
    <row r="357" spans="1:7" x14ac:dyDescent="0.3">
      <c r="A357" s="7" t="s">
        <v>413</v>
      </c>
      <c r="B357" s="39">
        <v>29.200000000000003</v>
      </c>
      <c r="C357" s="39"/>
      <c r="D357" s="39"/>
      <c r="E357" s="39"/>
      <c r="F357" s="39"/>
      <c r="G357" s="40">
        <v>29.200000000000003</v>
      </c>
    </row>
    <row r="358" spans="1:7" x14ac:dyDescent="0.3">
      <c r="A358" s="7" t="s">
        <v>414</v>
      </c>
      <c r="B358" s="39">
        <v>37.92</v>
      </c>
      <c r="C358" s="39"/>
      <c r="D358" s="39"/>
      <c r="E358" s="39"/>
      <c r="F358" s="39"/>
      <c r="G358" s="40">
        <v>37.92</v>
      </c>
    </row>
    <row r="359" spans="1:7" x14ac:dyDescent="0.3">
      <c r="A359" s="7" t="s">
        <v>415</v>
      </c>
      <c r="B359" s="39">
        <v>319.95999999999998</v>
      </c>
      <c r="C359" s="39"/>
      <c r="D359" s="39"/>
      <c r="E359" s="39">
        <v>389.5</v>
      </c>
      <c r="F359" s="39"/>
      <c r="G359" s="40">
        <v>709.46</v>
      </c>
    </row>
    <row r="360" spans="1:7" x14ac:dyDescent="0.3">
      <c r="A360" s="7" t="s">
        <v>416</v>
      </c>
      <c r="B360" s="39"/>
      <c r="C360" s="39">
        <v>115.15</v>
      </c>
      <c r="D360" s="39"/>
      <c r="E360" s="39"/>
      <c r="F360" s="39"/>
      <c r="G360" s="40">
        <v>115.15</v>
      </c>
    </row>
    <row r="361" spans="1:7" x14ac:dyDescent="0.3">
      <c r="A361" s="7" t="s">
        <v>417</v>
      </c>
      <c r="B361" s="39"/>
      <c r="C361" s="39">
        <v>580.29999999999995</v>
      </c>
      <c r="D361" s="39"/>
      <c r="E361" s="39"/>
      <c r="F361" s="39"/>
      <c r="G361" s="40">
        <v>580.29999999999995</v>
      </c>
    </row>
    <row r="362" spans="1:7" x14ac:dyDescent="0.3">
      <c r="A362" s="7" t="s">
        <v>418</v>
      </c>
      <c r="B362" s="39"/>
      <c r="C362" s="39">
        <v>151.14999999999998</v>
      </c>
      <c r="D362" s="39"/>
      <c r="E362" s="39"/>
      <c r="F362" s="39"/>
      <c r="G362" s="40">
        <v>151.14999999999998</v>
      </c>
    </row>
    <row r="363" spans="1:7" x14ac:dyDescent="0.3">
      <c r="A363" s="7" t="s">
        <v>420</v>
      </c>
      <c r="B363" s="39"/>
      <c r="C363" s="39"/>
      <c r="D363" s="39">
        <v>44.28</v>
      </c>
      <c r="E363" s="39"/>
      <c r="F363" s="39"/>
      <c r="G363" s="40">
        <v>44.28</v>
      </c>
    </row>
    <row r="364" spans="1:7" x14ac:dyDescent="0.3">
      <c r="A364" s="7" t="s">
        <v>421</v>
      </c>
      <c r="B364" s="39"/>
      <c r="C364" s="39"/>
      <c r="D364" s="39">
        <v>39.950000000000003</v>
      </c>
      <c r="E364" s="39"/>
      <c r="F364" s="39"/>
      <c r="G364" s="40">
        <v>39.950000000000003</v>
      </c>
    </row>
    <row r="365" spans="1:7" x14ac:dyDescent="0.3">
      <c r="A365" s="7" t="s">
        <v>422</v>
      </c>
      <c r="B365" s="39">
        <v>1282.56</v>
      </c>
      <c r="C365" s="39"/>
      <c r="D365" s="39"/>
      <c r="E365" s="39">
        <v>160.95000000000002</v>
      </c>
      <c r="F365" s="39"/>
      <c r="G365" s="40">
        <v>1443.51</v>
      </c>
    </row>
    <row r="366" spans="1:7" x14ac:dyDescent="0.3">
      <c r="A366" s="7" t="s">
        <v>423</v>
      </c>
      <c r="B366" s="39"/>
      <c r="C366" s="39"/>
      <c r="D366" s="39">
        <v>1632.32</v>
      </c>
      <c r="E366" s="39"/>
      <c r="F366" s="39"/>
      <c r="G366" s="40">
        <v>1632.32</v>
      </c>
    </row>
    <row r="367" spans="1:7" x14ac:dyDescent="0.3">
      <c r="A367" s="7" t="s">
        <v>424</v>
      </c>
      <c r="B367" s="39"/>
      <c r="C367" s="39"/>
      <c r="D367" s="39">
        <v>1911.8</v>
      </c>
      <c r="E367" s="39"/>
      <c r="F367" s="39"/>
      <c r="G367" s="40">
        <v>1911.8</v>
      </c>
    </row>
    <row r="368" spans="1:7" x14ac:dyDescent="0.3">
      <c r="A368" s="7" t="s">
        <v>427</v>
      </c>
      <c r="B368" s="39"/>
      <c r="C368" s="39"/>
      <c r="D368" s="39">
        <v>224.16000000000003</v>
      </c>
      <c r="E368" s="39"/>
      <c r="F368" s="39"/>
      <c r="G368" s="40">
        <v>224.16000000000003</v>
      </c>
    </row>
    <row r="369" spans="1:7" x14ac:dyDescent="0.3">
      <c r="A369" s="7" t="s">
        <v>428</v>
      </c>
      <c r="B369" s="39">
        <v>333.32000000000005</v>
      </c>
      <c r="C369" s="39"/>
      <c r="D369" s="39"/>
      <c r="E369" s="39"/>
      <c r="F369" s="39"/>
      <c r="G369" s="40">
        <v>333.32000000000005</v>
      </c>
    </row>
    <row r="370" spans="1:7" x14ac:dyDescent="0.3">
      <c r="A370" s="7" t="s">
        <v>429</v>
      </c>
      <c r="B370" s="39"/>
      <c r="C370" s="39"/>
      <c r="D370" s="39"/>
      <c r="E370" s="39">
        <v>1496</v>
      </c>
      <c r="F370" s="39"/>
      <c r="G370" s="40">
        <v>1496</v>
      </c>
    </row>
    <row r="371" spans="1:7" x14ac:dyDescent="0.3">
      <c r="A371" s="7" t="s">
        <v>430</v>
      </c>
      <c r="B371" s="39">
        <v>1073.28</v>
      </c>
      <c r="C371" s="39"/>
      <c r="D371" s="39"/>
      <c r="E371" s="39"/>
      <c r="F371" s="39"/>
      <c r="G371" s="40">
        <v>1073.28</v>
      </c>
    </row>
    <row r="372" spans="1:7" x14ac:dyDescent="0.3">
      <c r="A372" s="7" t="s">
        <v>431</v>
      </c>
      <c r="B372" s="39">
        <v>390.46000000000004</v>
      </c>
      <c r="C372" s="39"/>
      <c r="D372" s="39"/>
      <c r="E372" s="39"/>
      <c r="F372" s="39"/>
      <c r="G372" s="40">
        <v>390.46000000000004</v>
      </c>
    </row>
    <row r="373" spans="1:7" x14ac:dyDescent="0.3">
      <c r="A373" s="7" t="s">
        <v>432</v>
      </c>
      <c r="B373" s="39">
        <v>1503.8400000000001</v>
      </c>
      <c r="C373" s="39"/>
      <c r="D373" s="39"/>
      <c r="E373" s="39"/>
      <c r="F373" s="39"/>
      <c r="G373" s="40">
        <v>1503.8400000000001</v>
      </c>
    </row>
    <row r="374" spans="1:7" x14ac:dyDescent="0.3">
      <c r="A374" s="7" t="s">
        <v>433</v>
      </c>
      <c r="B374" s="39">
        <v>157.47999999999999</v>
      </c>
      <c r="C374" s="39"/>
      <c r="D374" s="39"/>
      <c r="E374" s="39"/>
      <c r="F374" s="39"/>
      <c r="G374" s="40">
        <v>157.47999999999999</v>
      </c>
    </row>
    <row r="375" spans="1:7" x14ac:dyDescent="0.3">
      <c r="A375" s="7" t="s">
        <v>434</v>
      </c>
      <c r="B375" s="39">
        <v>1228.44</v>
      </c>
      <c r="C375" s="39"/>
      <c r="D375" s="39"/>
      <c r="E375" s="39"/>
      <c r="F375" s="39"/>
      <c r="G375" s="40">
        <v>1228.44</v>
      </c>
    </row>
    <row r="376" spans="1:7" x14ac:dyDescent="0.3">
      <c r="A376" s="7" t="s">
        <v>438</v>
      </c>
      <c r="B376" s="39">
        <v>1934.04</v>
      </c>
      <c r="C376" s="39"/>
      <c r="D376" s="39"/>
      <c r="E376" s="39"/>
      <c r="F376" s="39"/>
      <c r="G376" s="40">
        <v>1934.04</v>
      </c>
    </row>
    <row r="377" spans="1:7" x14ac:dyDescent="0.3">
      <c r="A377" s="7" t="s">
        <v>439</v>
      </c>
      <c r="B377" s="39">
        <v>1823.92</v>
      </c>
      <c r="C377" s="39"/>
      <c r="D377" s="39"/>
      <c r="E377" s="39"/>
      <c r="F377" s="39"/>
      <c r="G377" s="40">
        <v>1823.92</v>
      </c>
    </row>
    <row r="378" spans="1:7" x14ac:dyDescent="0.3">
      <c r="A378" s="7" t="s">
        <v>440</v>
      </c>
      <c r="B378" s="39">
        <v>1086.27</v>
      </c>
      <c r="C378" s="39"/>
      <c r="D378" s="39"/>
      <c r="E378" s="39"/>
      <c r="F378" s="39"/>
      <c r="G378" s="40">
        <v>1086.27</v>
      </c>
    </row>
    <row r="379" spans="1:7" x14ac:dyDescent="0.3">
      <c r="A379" s="7" t="s">
        <v>441</v>
      </c>
      <c r="B379" s="39"/>
      <c r="C379" s="39"/>
      <c r="D379" s="39">
        <v>321.27999999999997</v>
      </c>
      <c r="E379" s="39"/>
      <c r="F379" s="39"/>
      <c r="G379" s="40">
        <v>321.27999999999997</v>
      </c>
    </row>
    <row r="380" spans="1:7" x14ac:dyDescent="0.3">
      <c r="A380" s="7" t="s">
        <v>443</v>
      </c>
      <c r="B380" s="39"/>
      <c r="C380" s="39"/>
      <c r="D380" s="39">
        <v>39.92</v>
      </c>
      <c r="E380" s="39"/>
      <c r="F380" s="39"/>
      <c r="G380" s="40">
        <v>39.92</v>
      </c>
    </row>
    <row r="381" spans="1:7" x14ac:dyDescent="0.3">
      <c r="A381" s="7" t="s">
        <v>444</v>
      </c>
      <c r="B381" s="39"/>
      <c r="C381" s="39"/>
      <c r="D381" s="39">
        <v>23.479999999999997</v>
      </c>
      <c r="E381" s="39"/>
      <c r="F381" s="39"/>
      <c r="G381" s="40">
        <v>23.479999999999997</v>
      </c>
    </row>
    <row r="382" spans="1:7" x14ac:dyDescent="0.3">
      <c r="A382" s="7" t="s">
        <v>445</v>
      </c>
      <c r="B382" s="39"/>
      <c r="C382" s="39"/>
      <c r="D382" s="39"/>
      <c r="E382" s="39">
        <v>465.15</v>
      </c>
      <c r="F382" s="39"/>
      <c r="G382" s="40">
        <v>465.15</v>
      </c>
    </row>
    <row r="383" spans="1:7" x14ac:dyDescent="0.3">
      <c r="A383" s="7" t="s">
        <v>447</v>
      </c>
      <c r="B383" s="39"/>
      <c r="C383" s="39"/>
      <c r="D383" s="39"/>
      <c r="E383" s="39">
        <v>1343.25</v>
      </c>
      <c r="F383" s="39"/>
      <c r="G383" s="40">
        <v>1343.25</v>
      </c>
    </row>
    <row r="384" spans="1:7" x14ac:dyDescent="0.3">
      <c r="A384" s="7" t="s">
        <v>448</v>
      </c>
      <c r="B384" s="39"/>
      <c r="C384" s="39"/>
      <c r="D384" s="39"/>
      <c r="E384" s="39">
        <v>545.5</v>
      </c>
      <c r="F384" s="39"/>
      <c r="G384" s="40">
        <v>545.5</v>
      </c>
    </row>
    <row r="385" spans="1:7" x14ac:dyDescent="0.3">
      <c r="A385" s="7" t="s">
        <v>449</v>
      </c>
      <c r="B385" s="39"/>
      <c r="C385" s="39"/>
      <c r="D385" s="39"/>
      <c r="E385" s="39">
        <v>353</v>
      </c>
      <c r="F385" s="39"/>
      <c r="G385" s="40">
        <v>353</v>
      </c>
    </row>
    <row r="386" spans="1:7" x14ac:dyDescent="0.3">
      <c r="A386" s="7" t="s">
        <v>450</v>
      </c>
      <c r="B386" s="39"/>
      <c r="C386" s="39"/>
      <c r="D386" s="39"/>
      <c r="E386" s="39">
        <v>60.1</v>
      </c>
      <c r="F386" s="39"/>
      <c r="G386" s="40">
        <v>60.1</v>
      </c>
    </row>
    <row r="387" spans="1:7" x14ac:dyDescent="0.3">
      <c r="A387" s="7" t="s">
        <v>435</v>
      </c>
      <c r="B387" s="39">
        <v>286.82000000000005</v>
      </c>
      <c r="C387" s="39"/>
      <c r="D387" s="39"/>
      <c r="E387" s="39"/>
      <c r="F387" s="39"/>
      <c r="G387" s="40">
        <v>286.82000000000005</v>
      </c>
    </row>
    <row r="388" spans="1:7" x14ac:dyDescent="0.3">
      <c r="A388" s="7" t="s">
        <v>436</v>
      </c>
      <c r="B388" s="39">
        <v>1923.3200000000002</v>
      </c>
      <c r="C388" s="39"/>
      <c r="D388" s="39"/>
      <c r="E388" s="39"/>
      <c r="F388" s="39"/>
      <c r="G388" s="40">
        <v>1923.3200000000002</v>
      </c>
    </row>
    <row r="389" spans="1:7" x14ac:dyDescent="0.3">
      <c r="A389" s="7" t="s">
        <v>437</v>
      </c>
      <c r="B389" s="39">
        <v>274.83999999999997</v>
      </c>
      <c r="C389" s="39"/>
      <c r="D389" s="39"/>
      <c r="E389" s="39"/>
      <c r="F389" s="39"/>
      <c r="G389" s="40">
        <v>274.83999999999997</v>
      </c>
    </row>
    <row r="390" spans="1:7" x14ac:dyDescent="0.3">
      <c r="A390" s="7" t="s">
        <v>451</v>
      </c>
      <c r="B390" s="39"/>
      <c r="C390" s="39"/>
      <c r="D390" s="39"/>
      <c r="E390" s="39">
        <v>179.01999999999998</v>
      </c>
      <c r="F390" s="39"/>
      <c r="G390" s="40">
        <v>179.01999999999998</v>
      </c>
    </row>
    <row r="391" spans="1:7" x14ac:dyDescent="0.3">
      <c r="A391" s="7" t="s">
        <v>452</v>
      </c>
      <c r="B391" s="39"/>
      <c r="C391" s="39"/>
      <c r="D391" s="39"/>
      <c r="E391" s="39">
        <v>119.01999999999998</v>
      </c>
      <c r="F391" s="39"/>
      <c r="G391" s="40">
        <v>119.01999999999998</v>
      </c>
    </row>
    <row r="392" spans="1:7" x14ac:dyDescent="0.3">
      <c r="A392" s="7" t="s">
        <v>453</v>
      </c>
      <c r="B392" s="39">
        <v>726.09999999999991</v>
      </c>
      <c r="C392" s="39"/>
      <c r="D392" s="39"/>
      <c r="E392" s="39"/>
      <c r="F392" s="39"/>
      <c r="G392" s="40">
        <v>726.09999999999991</v>
      </c>
    </row>
    <row r="393" spans="1:7" x14ac:dyDescent="0.3">
      <c r="A393" s="7" t="s">
        <v>442</v>
      </c>
      <c r="B393" s="39"/>
      <c r="C393" s="39"/>
      <c r="D393" s="39">
        <v>544.84</v>
      </c>
      <c r="E393" s="39"/>
      <c r="F393" s="39"/>
      <c r="G393" s="40">
        <v>544.84</v>
      </c>
    </row>
    <row r="394" spans="1:7" x14ac:dyDescent="0.3">
      <c r="A394" s="7" t="s">
        <v>454</v>
      </c>
      <c r="B394" s="39"/>
      <c r="C394" s="39"/>
      <c r="D394" s="39"/>
      <c r="E394" s="39">
        <v>1530.5</v>
      </c>
      <c r="F394" s="39"/>
      <c r="G394" s="40">
        <v>1530.5</v>
      </c>
    </row>
    <row r="395" spans="1:7" x14ac:dyDescent="0.3">
      <c r="A395" s="7" t="s">
        <v>455</v>
      </c>
      <c r="B395" s="39">
        <v>9</v>
      </c>
      <c r="C395" s="39"/>
      <c r="D395" s="39"/>
      <c r="E395" s="39"/>
      <c r="F395" s="39"/>
      <c r="G395" s="40">
        <v>9</v>
      </c>
    </row>
    <row r="396" spans="1:7" x14ac:dyDescent="0.3">
      <c r="A396" s="7" t="s">
        <v>456</v>
      </c>
      <c r="B396" s="39">
        <v>55.5</v>
      </c>
      <c r="C396" s="39"/>
      <c r="D396" s="39"/>
      <c r="E396" s="39"/>
      <c r="F396" s="39"/>
      <c r="G396" s="40">
        <v>55.5</v>
      </c>
    </row>
    <row r="397" spans="1:7" x14ac:dyDescent="0.3">
      <c r="A397" s="7" t="s">
        <v>457</v>
      </c>
      <c r="B397" s="39"/>
      <c r="C397" s="39">
        <v>442.25</v>
      </c>
      <c r="D397" s="39"/>
      <c r="E397" s="39">
        <v>476.5</v>
      </c>
      <c r="F397" s="39"/>
      <c r="G397" s="40">
        <v>918.75</v>
      </c>
    </row>
    <row r="398" spans="1:7" x14ac:dyDescent="0.3">
      <c r="A398" s="7" t="s">
        <v>419</v>
      </c>
      <c r="B398" s="39">
        <v>500.1</v>
      </c>
      <c r="C398" s="39">
        <v>570</v>
      </c>
      <c r="D398" s="39"/>
      <c r="E398" s="39"/>
      <c r="F398" s="39">
        <v>500.1</v>
      </c>
      <c r="G398" s="40">
        <v>1570.1999999999998</v>
      </c>
    </row>
    <row r="399" spans="1:7" x14ac:dyDescent="0.3">
      <c r="A399" s="7" t="s">
        <v>458</v>
      </c>
      <c r="B399" s="39">
        <v>243.5</v>
      </c>
      <c r="C399" s="39"/>
      <c r="D399" s="39"/>
      <c r="E399" s="39"/>
      <c r="F399" s="39"/>
      <c r="G399" s="40">
        <v>243.5</v>
      </c>
    </row>
    <row r="400" spans="1:7" x14ac:dyDescent="0.3">
      <c r="A400" s="7" t="s">
        <v>459</v>
      </c>
      <c r="B400" s="39">
        <v>201</v>
      </c>
      <c r="C400" s="39"/>
      <c r="D400" s="39"/>
      <c r="E400" s="39"/>
      <c r="F400" s="39"/>
      <c r="G400" s="40">
        <v>201</v>
      </c>
    </row>
    <row r="401" spans="1:7" x14ac:dyDescent="0.3">
      <c r="A401" s="7" t="s">
        <v>460</v>
      </c>
      <c r="B401" s="39">
        <v>247</v>
      </c>
      <c r="C401" s="39"/>
      <c r="D401" s="39"/>
      <c r="E401" s="39"/>
      <c r="F401" s="39">
        <v>875</v>
      </c>
      <c r="G401" s="40">
        <v>1122</v>
      </c>
    </row>
    <row r="402" spans="1:7" x14ac:dyDescent="0.3">
      <c r="A402" s="7" t="s">
        <v>461</v>
      </c>
      <c r="B402" s="39"/>
      <c r="C402" s="39"/>
      <c r="D402" s="39"/>
      <c r="E402" s="39">
        <v>219.02999999999997</v>
      </c>
      <c r="F402" s="39"/>
      <c r="G402" s="40">
        <v>219.02999999999997</v>
      </c>
    </row>
    <row r="403" spans="1:7" x14ac:dyDescent="0.3">
      <c r="A403" s="7" t="s">
        <v>462</v>
      </c>
      <c r="B403" s="39"/>
      <c r="C403" s="39"/>
      <c r="D403" s="39"/>
      <c r="E403" s="39">
        <v>269.02999999999997</v>
      </c>
      <c r="F403" s="39"/>
      <c r="G403" s="40">
        <v>269.02999999999997</v>
      </c>
    </row>
    <row r="404" spans="1:7" x14ac:dyDescent="0.3">
      <c r="A404" s="7" t="s">
        <v>463</v>
      </c>
      <c r="B404" s="39"/>
      <c r="C404" s="39"/>
      <c r="D404" s="39"/>
      <c r="E404" s="39">
        <v>129.01999999999998</v>
      </c>
      <c r="F404" s="39"/>
      <c r="G404" s="40">
        <v>129.01999999999998</v>
      </c>
    </row>
    <row r="405" spans="1:7" x14ac:dyDescent="0.3">
      <c r="A405" s="7" t="s">
        <v>464</v>
      </c>
      <c r="B405" s="39"/>
      <c r="C405" s="39"/>
      <c r="D405" s="39"/>
      <c r="E405" s="39">
        <v>329.03999999999996</v>
      </c>
      <c r="F405" s="39"/>
      <c r="G405" s="40">
        <v>329.03999999999996</v>
      </c>
    </row>
    <row r="406" spans="1:7" x14ac:dyDescent="0.3">
      <c r="A406" s="7" t="s">
        <v>465</v>
      </c>
      <c r="B406" s="39"/>
      <c r="C406" s="39"/>
      <c r="D406" s="39">
        <v>358.70000000000005</v>
      </c>
      <c r="E406" s="39"/>
      <c r="F406" s="39"/>
      <c r="G406" s="40">
        <v>358.70000000000005</v>
      </c>
    </row>
    <row r="407" spans="1:7" x14ac:dyDescent="0.3">
      <c r="A407" s="7" t="s">
        <v>466</v>
      </c>
      <c r="B407" s="39">
        <v>2246</v>
      </c>
      <c r="C407" s="39"/>
      <c r="D407" s="39"/>
      <c r="E407" s="39"/>
      <c r="F407" s="39"/>
      <c r="G407" s="40">
        <v>2246</v>
      </c>
    </row>
    <row r="408" spans="1:7" x14ac:dyDescent="0.3">
      <c r="A408" s="7" t="s">
        <v>384</v>
      </c>
      <c r="B408" s="39"/>
      <c r="C408" s="39"/>
      <c r="D408" s="39">
        <v>155.36000000000001</v>
      </c>
      <c r="E408" s="39"/>
      <c r="F408" s="39"/>
      <c r="G408" s="40">
        <v>155.36000000000001</v>
      </c>
    </row>
    <row r="409" spans="1:7" x14ac:dyDescent="0.3">
      <c r="A409" s="7" t="s">
        <v>333</v>
      </c>
      <c r="B409" s="39">
        <v>139.69</v>
      </c>
      <c r="C409" s="39"/>
      <c r="D409" s="39"/>
      <c r="E409" s="39"/>
      <c r="F409" s="39"/>
      <c r="G409" s="40">
        <v>139.69</v>
      </c>
    </row>
    <row r="410" spans="1:7" x14ac:dyDescent="0.3">
      <c r="A410" s="7" t="s">
        <v>425</v>
      </c>
      <c r="B410" s="39">
        <v>23.200000000000003</v>
      </c>
      <c r="C410" s="39"/>
      <c r="D410" s="39"/>
      <c r="E410" s="39"/>
      <c r="F410" s="39"/>
      <c r="G410" s="40">
        <v>23.200000000000003</v>
      </c>
    </row>
    <row r="411" spans="1:7" x14ac:dyDescent="0.3">
      <c r="A411" s="7" t="s">
        <v>426</v>
      </c>
      <c r="B411" s="39">
        <v>23.200000000000003</v>
      </c>
      <c r="C411" s="39"/>
      <c r="D411" s="39"/>
      <c r="E411" s="39"/>
      <c r="F411" s="39"/>
      <c r="G411" s="40">
        <v>23.200000000000003</v>
      </c>
    </row>
    <row r="412" spans="1:7" x14ac:dyDescent="0.3">
      <c r="A412" s="7" t="s">
        <v>386</v>
      </c>
      <c r="B412" s="39">
        <v>151.33999999999997</v>
      </c>
      <c r="C412" s="39"/>
      <c r="D412" s="39"/>
      <c r="E412" s="39"/>
      <c r="F412" s="39"/>
      <c r="G412" s="40">
        <v>151.33999999999997</v>
      </c>
    </row>
    <row r="413" spans="1:7" x14ac:dyDescent="0.3">
      <c r="A413" s="7" t="s">
        <v>393</v>
      </c>
      <c r="B413" s="39">
        <v>276.5</v>
      </c>
      <c r="C413" s="39"/>
      <c r="D413" s="39">
        <v>190.39999999999998</v>
      </c>
      <c r="E413" s="39"/>
      <c r="F413" s="39"/>
      <c r="G413" s="40">
        <v>466.9</v>
      </c>
    </row>
    <row r="414" spans="1:7" x14ac:dyDescent="0.3">
      <c r="A414" s="7" t="s">
        <v>467</v>
      </c>
      <c r="B414" s="39">
        <v>83.8</v>
      </c>
      <c r="C414" s="39"/>
      <c r="D414" s="39">
        <v>77.5</v>
      </c>
      <c r="E414" s="39"/>
      <c r="F414" s="39"/>
      <c r="G414" s="40">
        <v>161.30000000000001</v>
      </c>
    </row>
    <row r="415" spans="1:7" x14ac:dyDescent="0.3">
      <c r="A415" s="7" t="s">
        <v>468</v>
      </c>
      <c r="B415" s="39"/>
      <c r="C415" s="39"/>
      <c r="D415" s="39"/>
      <c r="E415" s="39"/>
      <c r="F415" s="39">
        <v>226.5</v>
      </c>
      <c r="G415" s="40">
        <v>226.5</v>
      </c>
    </row>
    <row r="416" spans="1:7" x14ac:dyDescent="0.3">
      <c r="A416" s="7" t="s">
        <v>469</v>
      </c>
      <c r="B416" s="39">
        <v>332.5</v>
      </c>
      <c r="C416" s="39"/>
      <c r="D416" s="39"/>
      <c r="E416" s="39"/>
      <c r="F416" s="39"/>
      <c r="G416" s="40">
        <v>332.5</v>
      </c>
    </row>
    <row r="417" spans="1:7" x14ac:dyDescent="0.3">
      <c r="A417" s="7" t="s">
        <v>470</v>
      </c>
      <c r="B417" s="39"/>
      <c r="C417" s="39"/>
      <c r="D417" s="39"/>
      <c r="E417" s="39">
        <v>179.01999999999998</v>
      </c>
      <c r="F417" s="39"/>
      <c r="G417" s="40">
        <v>179.01999999999998</v>
      </c>
    </row>
    <row r="418" spans="1:7" x14ac:dyDescent="0.3">
      <c r="A418" s="7" t="s">
        <v>471</v>
      </c>
      <c r="B418" s="39"/>
      <c r="C418" s="39">
        <v>456.5</v>
      </c>
      <c r="D418" s="39"/>
      <c r="E418" s="39"/>
      <c r="F418" s="39"/>
      <c r="G418" s="40">
        <v>456.5</v>
      </c>
    </row>
    <row r="419" spans="1:7" x14ac:dyDescent="0.3">
      <c r="A419" s="7" t="s">
        <v>474</v>
      </c>
      <c r="B419" s="39"/>
      <c r="C419" s="39"/>
      <c r="D419" s="39"/>
      <c r="E419" s="39"/>
      <c r="F419" s="39">
        <v>251.91</v>
      </c>
      <c r="G419" s="40">
        <v>251.91</v>
      </c>
    </row>
    <row r="420" spans="1:7" x14ac:dyDescent="0.3">
      <c r="A420" s="7" t="s">
        <v>475</v>
      </c>
      <c r="B420" s="39">
        <v>754.75</v>
      </c>
      <c r="C420" s="39"/>
      <c r="D420" s="39"/>
      <c r="E420" s="39"/>
      <c r="F420" s="39"/>
      <c r="G420" s="40">
        <v>754.75</v>
      </c>
    </row>
    <row r="421" spans="1:7" x14ac:dyDescent="0.3">
      <c r="A421" s="7" t="s">
        <v>476</v>
      </c>
      <c r="B421" s="39"/>
      <c r="C421" s="39"/>
      <c r="D421" s="39"/>
      <c r="E421" s="39">
        <v>1287.5</v>
      </c>
      <c r="F421" s="39"/>
      <c r="G421" s="40">
        <v>1287.5</v>
      </c>
    </row>
    <row r="422" spans="1:7" x14ac:dyDescent="0.3">
      <c r="A422" s="7" t="s">
        <v>477</v>
      </c>
      <c r="B422" s="39"/>
      <c r="C422" s="39"/>
      <c r="D422" s="39"/>
      <c r="E422" s="39">
        <v>130.5</v>
      </c>
      <c r="F422" s="39"/>
      <c r="G422" s="40">
        <v>130.5</v>
      </c>
    </row>
    <row r="423" spans="1:7" x14ac:dyDescent="0.3">
      <c r="A423" s="7" t="s">
        <v>480</v>
      </c>
      <c r="B423" s="39">
        <v>112.5</v>
      </c>
      <c r="C423" s="39"/>
      <c r="D423" s="39"/>
      <c r="E423" s="39"/>
      <c r="F423" s="39"/>
      <c r="G423" s="40">
        <v>112.5</v>
      </c>
    </row>
    <row r="424" spans="1:7" x14ac:dyDescent="0.3">
      <c r="A424" s="7" t="s">
        <v>481</v>
      </c>
      <c r="B424" s="39">
        <v>345.75</v>
      </c>
      <c r="C424" s="39"/>
      <c r="D424" s="39"/>
      <c r="E424" s="39"/>
      <c r="F424" s="39"/>
      <c r="G424" s="40">
        <v>345.75</v>
      </c>
    </row>
    <row r="425" spans="1:7" x14ac:dyDescent="0.3">
      <c r="A425" s="7" t="s">
        <v>478</v>
      </c>
      <c r="B425" s="39"/>
      <c r="C425" s="39">
        <v>748.75</v>
      </c>
      <c r="D425" s="39"/>
      <c r="E425" s="39"/>
      <c r="F425" s="39"/>
      <c r="G425" s="40">
        <v>748.75</v>
      </c>
    </row>
    <row r="426" spans="1:7" x14ac:dyDescent="0.3">
      <c r="A426" s="7" t="s">
        <v>479</v>
      </c>
      <c r="B426" s="39"/>
      <c r="C426" s="39">
        <v>98.75</v>
      </c>
      <c r="D426" s="39"/>
      <c r="E426" s="39"/>
      <c r="F426" s="39"/>
      <c r="G426" s="40">
        <v>98.75</v>
      </c>
    </row>
    <row r="427" spans="1:7" x14ac:dyDescent="0.3">
      <c r="A427" s="7" t="s">
        <v>482</v>
      </c>
      <c r="B427" s="39">
        <v>81.599999999999994</v>
      </c>
      <c r="C427" s="39"/>
      <c r="D427" s="39"/>
      <c r="E427" s="39"/>
      <c r="F427" s="39"/>
      <c r="G427" s="40">
        <v>81.599999999999994</v>
      </c>
    </row>
    <row r="428" spans="1:7" x14ac:dyDescent="0.3">
      <c r="A428" s="7" t="s">
        <v>483</v>
      </c>
      <c r="B428" s="39">
        <v>84.3</v>
      </c>
      <c r="C428" s="39"/>
      <c r="D428" s="39"/>
      <c r="E428" s="39"/>
      <c r="F428" s="39"/>
      <c r="G428" s="40">
        <v>84.3</v>
      </c>
    </row>
    <row r="429" spans="1:7" x14ac:dyDescent="0.3">
      <c r="A429" s="7" t="s">
        <v>484</v>
      </c>
      <c r="B429" s="39">
        <v>122.1</v>
      </c>
      <c r="C429" s="39"/>
      <c r="D429" s="39"/>
      <c r="E429" s="39"/>
      <c r="F429" s="39"/>
      <c r="G429" s="40">
        <v>122.1</v>
      </c>
    </row>
    <row r="430" spans="1:7" x14ac:dyDescent="0.3">
      <c r="A430" s="7" t="s">
        <v>485</v>
      </c>
      <c r="B430" s="39">
        <v>200</v>
      </c>
      <c r="C430" s="39"/>
      <c r="D430" s="39"/>
      <c r="E430" s="39"/>
      <c r="F430" s="39"/>
      <c r="G430" s="40">
        <v>200</v>
      </c>
    </row>
    <row r="431" spans="1:7" x14ac:dyDescent="0.3">
      <c r="A431" s="7" t="s">
        <v>488</v>
      </c>
      <c r="B431" s="39"/>
      <c r="C431" s="39"/>
      <c r="D431" s="39">
        <v>50</v>
      </c>
      <c r="E431" s="39"/>
      <c r="F431" s="39"/>
      <c r="G431" s="40">
        <v>50</v>
      </c>
    </row>
    <row r="432" spans="1:7" x14ac:dyDescent="0.3">
      <c r="A432" s="7" t="s">
        <v>486</v>
      </c>
      <c r="B432" s="39"/>
      <c r="C432" s="39"/>
      <c r="D432" s="39">
        <v>41</v>
      </c>
      <c r="E432" s="39"/>
      <c r="F432" s="39"/>
      <c r="G432" s="40">
        <v>41</v>
      </c>
    </row>
    <row r="433" spans="1:7" x14ac:dyDescent="0.3">
      <c r="A433" s="7" t="s">
        <v>487</v>
      </c>
      <c r="B433" s="39"/>
      <c r="C433" s="39"/>
      <c r="D433" s="39">
        <v>17.5</v>
      </c>
      <c r="E433" s="39"/>
      <c r="F433" s="39"/>
      <c r="G433" s="40">
        <v>17.5</v>
      </c>
    </row>
    <row r="434" spans="1:7" x14ac:dyDescent="0.3">
      <c r="A434" s="7" t="s">
        <v>489</v>
      </c>
      <c r="B434" s="39"/>
      <c r="C434" s="39"/>
      <c r="D434" s="39"/>
      <c r="E434" s="39">
        <v>388.70000000000005</v>
      </c>
      <c r="F434" s="39"/>
      <c r="G434" s="40">
        <v>388.70000000000005</v>
      </c>
    </row>
    <row r="435" spans="1:7" x14ac:dyDescent="0.3">
      <c r="A435" s="7" t="s">
        <v>490</v>
      </c>
      <c r="B435" s="39">
        <v>30.95</v>
      </c>
      <c r="C435" s="39"/>
      <c r="D435" s="39"/>
      <c r="E435" s="39"/>
      <c r="F435" s="39"/>
      <c r="G435" s="40">
        <v>30.95</v>
      </c>
    </row>
    <row r="436" spans="1:7" x14ac:dyDescent="0.3">
      <c r="A436" s="7" t="s">
        <v>492</v>
      </c>
      <c r="B436" s="39"/>
      <c r="C436" s="39"/>
      <c r="D436" s="39"/>
      <c r="E436" s="39">
        <v>317.70000000000005</v>
      </c>
      <c r="F436" s="39"/>
      <c r="G436" s="40">
        <v>317.70000000000005</v>
      </c>
    </row>
    <row r="437" spans="1:7" x14ac:dyDescent="0.3">
      <c r="A437" s="7" t="s">
        <v>493</v>
      </c>
      <c r="B437" s="39">
        <v>941</v>
      </c>
      <c r="C437" s="39"/>
      <c r="D437" s="39"/>
      <c r="E437" s="39"/>
      <c r="F437" s="39"/>
      <c r="G437" s="40">
        <v>941</v>
      </c>
    </row>
    <row r="438" spans="1:7" x14ac:dyDescent="0.3">
      <c r="A438" s="7" t="s">
        <v>491</v>
      </c>
      <c r="B438" s="39">
        <v>138.6</v>
      </c>
      <c r="C438" s="39"/>
      <c r="D438" s="39"/>
      <c r="E438" s="39"/>
      <c r="F438" s="39"/>
      <c r="G438" s="40">
        <v>138.6</v>
      </c>
    </row>
    <row r="439" spans="1:7" x14ac:dyDescent="0.3">
      <c r="A439" s="7" t="s">
        <v>494</v>
      </c>
      <c r="B439" s="39"/>
      <c r="C439" s="39"/>
      <c r="D439" s="39"/>
      <c r="E439" s="39">
        <v>680</v>
      </c>
      <c r="F439" s="39"/>
      <c r="G439" s="40">
        <v>680</v>
      </c>
    </row>
    <row r="440" spans="1:7" x14ac:dyDescent="0.3">
      <c r="A440" s="7" t="s">
        <v>495</v>
      </c>
      <c r="B440" s="39"/>
      <c r="C440" s="39"/>
      <c r="D440" s="39"/>
      <c r="E440" s="39">
        <v>109.02000000000001</v>
      </c>
      <c r="F440" s="39"/>
      <c r="G440" s="40">
        <v>109.02000000000001</v>
      </c>
    </row>
    <row r="441" spans="1:7" x14ac:dyDescent="0.3">
      <c r="A441" s="7" t="s">
        <v>496</v>
      </c>
      <c r="B441" s="39"/>
      <c r="C441" s="39">
        <v>590.5</v>
      </c>
      <c r="D441" s="39"/>
      <c r="E441" s="39"/>
      <c r="F441" s="39"/>
      <c r="G441" s="40">
        <v>590.5</v>
      </c>
    </row>
    <row r="442" spans="1:7" x14ac:dyDescent="0.3">
      <c r="A442" s="7" t="s">
        <v>498</v>
      </c>
      <c r="B442" s="39">
        <v>553</v>
      </c>
      <c r="C442" s="39"/>
      <c r="D442" s="39"/>
      <c r="E442" s="39"/>
      <c r="F442" s="39"/>
      <c r="G442" s="40">
        <v>553</v>
      </c>
    </row>
    <row r="443" spans="1:7" x14ac:dyDescent="0.3">
      <c r="A443" s="7" t="s">
        <v>499</v>
      </c>
      <c r="B443" s="39">
        <v>395</v>
      </c>
      <c r="C443" s="39"/>
      <c r="D443" s="39"/>
      <c r="E443" s="39"/>
      <c r="F443" s="39"/>
      <c r="G443" s="40">
        <v>395</v>
      </c>
    </row>
    <row r="444" spans="1:7" x14ac:dyDescent="0.3">
      <c r="A444" s="7" t="s">
        <v>500</v>
      </c>
      <c r="B444" s="39"/>
      <c r="C444" s="39"/>
      <c r="D444" s="39"/>
      <c r="E444" s="39">
        <v>543.75</v>
      </c>
      <c r="F444" s="39"/>
      <c r="G444" s="40">
        <v>543.75</v>
      </c>
    </row>
    <row r="445" spans="1:7" x14ac:dyDescent="0.3">
      <c r="A445" s="7" t="s">
        <v>501</v>
      </c>
      <c r="B445" s="39"/>
      <c r="C445" s="39"/>
      <c r="D445" s="39"/>
      <c r="E445" s="39">
        <v>191.10000000000002</v>
      </c>
      <c r="F445" s="39"/>
      <c r="G445" s="40">
        <v>191.10000000000002</v>
      </c>
    </row>
    <row r="446" spans="1:7" x14ac:dyDescent="0.3">
      <c r="A446" s="7" t="s">
        <v>502</v>
      </c>
      <c r="B446" s="39"/>
      <c r="C446" s="39"/>
      <c r="D446" s="39"/>
      <c r="E446" s="39">
        <v>160</v>
      </c>
      <c r="F446" s="39"/>
      <c r="G446" s="40">
        <v>160</v>
      </c>
    </row>
    <row r="447" spans="1:7" x14ac:dyDescent="0.3">
      <c r="A447" s="7" t="s">
        <v>503</v>
      </c>
      <c r="B447" s="39">
        <v>218.9</v>
      </c>
      <c r="C447" s="39"/>
      <c r="D447" s="39"/>
      <c r="E447" s="39"/>
      <c r="F447" s="39"/>
      <c r="G447" s="40">
        <v>218.9</v>
      </c>
    </row>
    <row r="448" spans="1:7" x14ac:dyDescent="0.3">
      <c r="A448" s="7" t="s">
        <v>497</v>
      </c>
      <c r="B448" s="39"/>
      <c r="C448" s="39">
        <v>410.63</v>
      </c>
      <c r="D448" s="39"/>
      <c r="E448" s="39"/>
      <c r="F448" s="39"/>
      <c r="G448" s="40">
        <v>410.63</v>
      </c>
    </row>
    <row r="449" spans="1:7" x14ac:dyDescent="0.3">
      <c r="A449" s="7" t="s">
        <v>505</v>
      </c>
      <c r="B449" s="39">
        <v>390.5</v>
      </c>
      <c r="C449" s="39"/>
      <c r="D449" s="39"/>
      <c r="E449" s="39"/>
      <c r="F449" s="39"/>
      <c r="G449" s="40">
        <v>390.5</v>
      </c>
    </row>
    <row r="450" spans="1:7" x14ac:dyDescent="0.3">
      <c r="A450" s="7" t="s">
        <v>506</v>
      </c>
      <c r="B450" s="39"/>
      <c r="C450" s="39"/>
      <c r="D450" s="39"/>
      <c r="E450" s="39">
        <v>193.5</v>
      </c>
      <c r="F450" s="39"/>
      <c r="G450" s="40">
        <v>193.5</v>
      </c>
    </row>
    <row r="451" spans="1:7" x14ac:dyDescent="0.3">
      <c r="A451" s="7" t="s">
        <v>508</v>
      </c>
      <c r="B451" s="39"/>
      <c r="C451" s="39"/>
      <c r="D451" s="39"/>
      <c r="E451" s="39"/>
      <c r="F451" s="39">
        <v>336.6</v>
      </c>
      <c r="G451" s="40">
        <v>336.6</v>
      </c>
    </row>
    <row r="452" spans="1:7" x14ac:dyDescent="0.3">
      <c r="A452" s="7" t="s">
        <v>509</v>
      </c>
      <c r="B452" s="39">
        <v>28.5</v>
      </c>
      <c r="C452" s="39"/>
      <c r="D452" s="39"/>
      <c r="E452" s="39"/>
      <c r="F452" s="39"/>
      <c r="G452" s="40">
        <v>28.5</v>
      </c>
    </row>
    <row r="453" spans="1:7" x14ac:dyDescent="0.3">
      <c r="A453" s="7" t="s">
        <v>510</v>
      </c>
      <c r="B453" s="39">
        <v>24.5</v>
      </c>
      <c r="C453" s="39"/>
      <c r="D453" s="39"/>
      <c r="E453" s="39"/>
      <c r="F453" s="39"/>
      <c r="G453" s="40">
        <v>24.5</v>
      </c>
    </row>
    <row r="454" spans="1:7" x14ac:dyDescent="0.3">
      <c r="A454" s="7" t="s">
        <v>511</v>
      </c>
      <c r="B454" s="39"/>
      <c r="C454" s="39"/>
      <c r="D454" s="39"/>
      <c r="E454" s="39">
        <v>249.60000000000002</v>
      </c>
      <c r="F454" s="39"/>
      <c r="G454" s="40">
        <v>249.60000000000002</v>
      </c>
    </row>
    <row r="455" spans="1:7" x14ac:dyDescent="0.3">
      <c r="A455" s="7" t="s">
        <v>512</v>
      </c>
      <c r="B455" s="39">
        <v>215.4</v>
      </c>
      <c r="C455" s="39"/>
      <c r="D455" s="39"/>
      <c r="E455" s="39"/>
      <c r="F455" s="39"/>
      <c r="G455" s="40">
        <v>215.4</v>
      </c>
    </row>
    <row r="456" spans="1:7" x14ac:dyDescent="0.3">
      <c r="A456" s="7" t="s">
        <v>446</v>
      </c>
      <c r="B456" s="39"/>
      <c r="C456" s="39"/>
      <c r="D456" s="39">
        <v>444.5</v>
      </c>
      <c r="E456" s="39"/>
      <c r="F456" s="39"/>
      <c r="G456" s="40">
        <v>444.5</v>
      </c>
    </row>
    <row r="457" spans="1:7" x14ac:dyDescent="0.3">
      <c r="A457" s="7" t="s">
        <v>513</v>
      </c>
      <c r="B457" s="39">
        <v>-85</v>
      </c>
      <c r="C457" s="39"/>
      <c r="D457" s="39"/>
      <c r="E457" s="39"/>
      <c r="F457" s="39"/>
      <c r="G457" s="40">
        <v>-85</v>
      </c>
    </row>
    <row r="458" spans="1:7" x14ac:dyDescent="0.3">
      <c r="A458" s="7" t="s">
        <v>514</v>
      </c>
      <c r="B458" s="39">
        <v>3118</v>
      </c>
      <c r="C458" s="39"/>
      <c r="D458" s="39"/>
      <c r="E458" s="39"/>
      <c r="F458" s="39"/>
      <c r="G458" s="40">
        <v>3118</v>
      </c>
    </row>
    <row r="459" spans="1:7" x14ac:dyDescent="0.3">
      <c r="A459" s="7" t="s">
        <v>504</v>
      </c>
      <c r="B459" s="39">
        <v>430.20000000000005</v>
      </c>
      <c r="C459" s="39"/>
      <c r="D459" s="39"/>
      <c r="E459" s="39"/>
      <c r="F459" s="39"/>
      <c r="G459" s="40">
        <v>430.20000000000005</v>
      </c>
    </row>
    <row r="460" spans="1:7" x14ac:dyDescent="0.3">
      <c r="A460" s="7" t="s">
        <v>515</v>
      </c>
      <c r="B460" s="39"/>
      <c r="C460" s="39"/>
      <c r="D460" s="39"/>
      <c r="E460" s="39">
        <v>492.5</v>
      </c>
      <c r="F460" s="39"/>
      <c r="G460" s="40">
        <v>492.5</v>
      </c>
    </row>
    <row r="461" spans="1:7" x14ac:dyDescent="0.3">
      <c r="A461" s="7" t="s">
        <v>516</v>
      </c>
      <c r="B461" s="39"/>
      <c r="C461" s="39"/>
      <c r="D461" s="39">
        <v>6.5</v>
      </c>
      <c r="E461" s="39"/>
      <c r="F461" s="39"/>
      <c r="G461" s="40">
        <v>6.5</v>
      </c>
    </row>
    <row r="462" spans="1:7" x14ac:dyDescent="0.3">
      <c r="A462" s="7" t="s">
        <v>517</v>
      </c>
      <c r="B462" s="39"/>
      <c r="C462" s="39"/>
      <c r="D462" s="39">
        <v>361</v>
      </c>
      <c r="E462" s="39"/>
      <c r="F462" s="39"/>
      <c r="G462" s="40">
        <v>361</v>
      </c>
    </row>
    <row r="463" spans="1:7" x14ac:dyDescent="0.3">
      <c r="A463" s="7" t="s">
        <v>518</v>
      </c>
      <c r="B463" s="39"/>
      <c r="C463" s="39"/>
      <c r="D463" s="39"/>
      <c r="E463" s="39">
        <v>772.8</v>
      </c>
      <c r="F463" s="39"/>
      <c r="G463" s="40">
        <v>772.8</v>
      </c>
    </row>
    <row r="464" spans="1:7" x14ac:dyDescent="0.3">
      <c r="A464" s="7" t="s">
        <v>519</v>
      </c>
      <c r="B464" s="39"/>
      <c r="C464" s="39"/>
      <c r="D464" s="39"/>
      <c r="E464" s="39">
        <v>224.2</v>
      </c>
      <c r="F464" s="39"/>
      <c r="G464" s="40">
        <v>224.2</v>
      </c>
    </row>
    <row r="465" spans="1:7" x14ac:dyDescent="0.3">
      <c r="A465" s="7" t="s">
        <v>520</v>
      </c>
      <c r="B465" s="39">
        <v>187.05</v>
      </c>
      <c r="C465" s="39"/>
      <c r="D465" s="39"/>
      <c r="E465" s="39"/>
      <c r="F465" s="39"/>
      <c r="G465" s="40">
        <v>187.05</v>
      </c>
    </row>
    <row r="466" spans="1:7" x14ac:dyDescent="0.3">
      <c r="A466" s="7" t="s">
        <v>521</v>
      </c>
      <c r="B466" s="39">
        <v>175.52000000000004</v>
      </c>
      <c r="C466" s="39"/>
      <c r="D466" s="39"/>
      <c r="E466" s="39"/>
      <c r="F466" s="39"/>
      <c r="G466" s="40">
        <v>175.52000000000004</v>
      </c>
    </row>
    <row r="467" spans="1:7" x14ac:dyDescent="0.3">
      <c r="A467" s="7" t="s">
        <v>522</v>
      </c>
      <c r="B467" s="39">
        <v>121.42999999999998</v>
      </c>
      <c r="C467" s="39"/>
      <c r="D467" s="39"/>
      <c r="E467" s="39"/>
      <c r="F467" s="39"/>
      <c r="G467" s="40">
        <v>121.42999999999998</v>
      </c>
    </row>
    <row r="468" spans="1:7" x14ac:dyDescent="0.3">
      <c r="A468" s="7" t="s">
        <v>523</v>
      </c>
      <c r="B468" s="39"/>
      <c r="C468" s="39">
        <v>633.5</v>
      </c>
      <c r="D468" s="39"/>
      <c r="E468" s="39"/>
      <c r="F468" s="39"/>
      <c r="G468" s="40">
        <v>633.5</v>
      </c>
    </row>
    <row r="469" spans="1:7" x14ac:dyDescent="0.3">
      <c r="A469" s="7" t="s">
        <v>507</v>
      </c>
      <c r="B469" s="39"/>
      <c r="C469" s="39">
        <v>1642</v>
      </c>
      <c r="D469" s="39"/>
      <c r="E469" s="39"/>
      <c r="F469" s="39"/>
      <c r="G469" s="40">
        <v>1642</v>
      </c>
    </row>
    <row r="470" spans="1:7" ht="15" thickBot="1" x14ac:dyDescent="0.35">
      <c r="A470" s="12" t="s">
        <v>526</v>
      </c>
      <c r="B470" s="41">
        <v>200370.25</v>
      </c>
      <c r="C470" s="41">
        <v>23566.640000000003</v>
      </c>
      <c r="D470" s="41">
        <v>122567.60999999997</v>
      </c>
      <c r="E470" s="41">
        <v>127232.67</v>
      </c>
      <c r="F470" s="41">
        <v>10892.29</v>
      </c>
      <c r="G470" s="42">
        <v>484629.46000000025</v>
      </c>
    </row>
  </sheetData>
  <mergeCells count="1">
    <mergeCell ref="D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21" sqref="G21"/>
    </sheetView>
  </sheetViews>
  <sheetFormatPr defaultRowHeight="14.4" x14ac:dyDescent="0.3"/>
  <cols>
    <col min="1" max="1" width="12.5546875" bestFit="1" customWidth="1"/>
    <col min="2" max="2" width="33.88671875" bestFit="1" customWidth="1"/>
    <col min="3" max="3" width="15.88671875" bestFit="1" customWidth="1"/>
    <col min="4" max="4" width="19.33203125" bestFit="1" customWidth="1"/>
    <col min="5" max="5" width="13.88671875" customWidth="1"/>
    <col min="6" max="6" width="11.21875" bestFit="1" customWidth="1"/>
  </cols>
  <sheetData>
    <row r="1" spans="1:7" x14ac:dyDescent="0.3">
      <c r="D1" s="71" t="s">
        <v>536</v>
      </c>
      <c r="E1" s="71"/>
      <c r="F1" s="71"/>
      <c r="G1" s="71"/>
    </row>
    <row r="2" spans="1:7" x14ac:dyDescent="0.3">
      <c r="D2" s="71"/>
      <c r="E2" s="71"/>
      <c r="F2" s="71"/>
      <c r="G2" s="71"/>
    </row>
    <row r="3" spans="1:7" x14ac:dyDescent="0.3">
      <c r="A3" s="25" t="s">
        <v>2</v>
      </c>
      <c r="B3" t="s">
        <v>527</v>
      </c>
    </row>
    <row r="5" spans="1:7" x14ac:dyDescent="0.3">
      <c r="A5" s="25" t="s">
        <v>525</v>
      </c>
      <c r="B5" t="s">
        <v>528</v>
      </c>
      <c r="C5" t="s">
        <v>530</v>
      </c>
      <c r="D5" t="s">
        <v>529</v>
      </c>
      <c r="E5" s="27" t="s">
        <v>531</v>
      </c>
    </row>
    <row r="6" spans="1:7" x14ac:dyDescent="0.3">
      <c r="A6" s="26" t="s">
        <v>18</v>
      </c>
      <c r="B6" s="28">
        <v>352440.25999999995</v>
      </c>
      <c r="C6" s="28">
        <v>118549.66000000002</v>
      </c>
      <c r="D6" s="28">
        <v>200370.25000000015</v>
      </c>
      <c r="E6">
        <f>GETPIVOTDATA("Sum of Profit per unit",$A$5,"Sales Channel","CHANNEL A")/GETPIVOTDATA("Sum of Extended Price (Total revenue)",$A$5,"Sales Channel","CHANNEL A")*100</f>
        <v>56.852259160176587</v>
      </c>
    </row>
    <row r="7" spans="1:7" x14ac:dyDescent="0.3">
      <c r="A7" s="26" t="s">
        <v>38</v>
      </c>
      <c r="B7" s="28">
        <v>45005.62</v>
      </c>
      <c r="C7" s="28">
        <v>15588.9</v>
      </c>
      <c r="D7" s="28">
        <v>23566.640000000003</v>
      </c>
      <c r="E7">
        <f>GETPIVOTDATA("Sum of Profit per unit",$A$5,"Sales Channel","CHANNEL E")/GETPIVOTDATA("Sum of Extended Price (Total revenue)",$A$5,"Sales Channel","CHANNEL E")*100</f>
        <v>52.363771457875707</v>
      </c>
    </row>
    <row r="8" spans="1:7" x14ac:dyDescent="0.3">
      <c r="A8" s="26" t="s">
        <v>27</v>
      </c>
      <c r="B8" s="28">
        <v>199161.7699999999</v>
      </c>
      <c r="C8" s="28">
        <v>67366</v>
      </c>
      <c r="D8" s="28">
        <v>122567.61</v>
      </c>
      <c r="E8">
        <f>GETPIVOTDATA("Sum of Profit per unit",$A$5,"Sales Channel","CHANNEL F")/GETPIVOTDATA("Sum of Extended Price (Total revenue)",$A$5,"Sales Channel","CHANNEL F")*100</f>
        <v>61.541735645350037</v>
      </c>
    </row>
    <row r="9" spans="1:7" x14ac:dyDescent="0.3">
      <c r="A9" s="26" t="s">
        <v>14</v>
      </c>
      <c r="B9" s="28">
        <v>228971.83</v>
      </c>
      <c r="C9" s="28">
        <v>60551.430000000008</v>
      </c>
      <c r="D9" s="28">
        <v>127232.67000000001</v>
      </c>
      <c r="E9">
        <f>GETPIVOTDATA("Sum of Profit per unit",$A$5,"Sales Channel","CHANNEL W")/GETPIVOTDATA("Sum of Extended Price (Total revenue)",$A$5,"Sales Channel","CHANNEL W")*100</f>
        <v>55.566953367145658</v>
      </c>
    </row>
    <row r="10" spans="1:7" x14ac:dyDescent="0.3">
      <c r="A10" s="26" t="s">
        <v>125</v>
      </c>
      <c r="B10" s="28">
        <v>17469.53</v>
      </c>
      <c r="C10" s="28">
        <v>4882.74</v>
      </c>
      <c r="D10" s="28">
        <v>10892.29</v>
      </c>
      <c r="E10">
        <f>GETPIVOTDATA("Sum of Profit per unit",$A$5,"Sales Channel","CHANNEL Z")/GETPIVOTDATA("Sum of Extended Price (Total revenue)",$A$5,"Sales Channel","CHANNEL Z")*100</f>
        <v>62.350217779184682</v>
      </c>
    </row>
    <row r="11" spans="1:7" x14ac:dyDescent="0.3">
      <c r="A11" s="26" t="s">
        <v>526</v>
      </c>
      <c r="B11" s="28">
        <v>843049.00999999989</v>
      </c>
      <c r="C11" s="28">
        <v>266938.73000000004</v>
      </c>
      <c r="D11" s="28">
        <v>484629.46000000014</v>
      </c>
      <c r="E11">
        <f>GETPIVOTDATA("Sum of Profit per unit",$A$5)/GETPIVOTDATA("Sum of Extended Price (Total revenue)",$A$5)*100</f>
        <v>57.485324607640564</v>
      </c>
    </row>
  </sheetData>
  <mergeCells count="1">
    <mergeCell ref="D1:G2"/>
  </mergeCells>
  <conditionalFormatting sqref="E6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workbookViewId="0">
      <selection activeCell="G15" sqref="A1:G15"/>
    </sheetView>
  </sheetViews>
  <sheetFormatPr defaultRowHeight="14.4" x14ac:dyDescent="0.3"/>
  <cols>
    <col min="1" max="1" width="22" bestFit="1" customWidth="1"/>
    <col min="2" max="2" width="15.5546875" bestFit="1" customWidth="1"/>
    <col min="3" max="3" width="12" bestFit="1" customWidth="1"/>
    <col min="4" max="4" width="12.6640625" bestFit="1" customWidth="1"/>
    <col min="5" max="6" width="12" bestFit="1" customWidth="1"/>
    <col min="7" max="7" width="10.77734375" style="43" bestFit="1" customWidth="1"/>
  </cols>
  <sheetData>
    <row r="1" spans="1:7" x14ac:dyDescent="0.3">
      <c r="D1" s="71" t="s">
        <v>538</v>
      </c>
      <c r="E1" s="71"/>
      <c r="F1" s="71"/>
      <c r="G1" s="71"/>
    </row>
    <row r="2" spans="1:7" x14ac:dyDescent="0.3">
      <c r="D2" s="71"/>
      <c r="E2" s="71"/>
      <c r="F2" s="71"/>
      <c r="G2" s="71"/>
    </row>
    <row r="3" spans="1:7" ht="15" thickBot="1" x14ac:dyDescent="0.35"/>
    <row r="4" spans="1:7" ht="15" thickBot="1" x14ac:dyDescent="0.35">
      <c r="A4" s="61" t="s">
        <v>532</v>
      </c>
      <c r="B4" s="61" t="s">
        <v>533</v>
      </c>
      <c r="C4" s="62"/>
      <c r="D4" s="63"/>
      <c r="E4" s="63"/>
      <c r="F4" s="63"/>
      <c r="G4" s="64"/>
    </row>
    <row r="5" spans="1:7" ht="15" thickBot="1" x14ac:dyDescent="0.35">
      <c r="A5" s="61" t="s">
        <v>525</v>
      </c>
      <c r="B5" s="62" t="s">
        <v>18</v>
      </c>
      <c r="C5" s="63" t="s">
        <v>38</v>
      </c>
      <c r="D5" s="63" t="s">
        <v>27</v>
      </c>
      <c r="E5" s="63" t="s">
        <v>14</v>
      </c>
      <c r="F5" s="64" t="s">
        <v>125</v>
      </c>
      <c r="G5" s="59" t="s">
        <v>526</v>
      </c>
    </row>
    <row r="6" spans="1:7" ht="15" thickBot="1" x14ac:dyDescent="0.35">
      <c r="A6" s="59" t="s">
        <v>480</v>
      </c>
      <c r="B6" s="65">
        <v>100</v>
      </c>
      <c r="C6" s="66"/>
      <c r="D6" s="66"/>
      <c r="E6" s="66"/>
      <c r="F6" s="66"/>
      <c r="G6" s="44">
        <v>100</v>
      </c>
    </row>
    <row r="7" spans="1:7" x14ac:dyDescent="0.3">
      <c r="A7" s="56" t="s">
        <v>253</v>
      </c>
      <c r="B7" s="67">
        <v>100</v>
      </c>
      <c r="C7" s="39"/>
      <c r="D7" s="39"/>
      <c r="E7" s="39"/>
      <c r="F7" s="39"/>
      <c r="G7" s="19">
        <v>100</v>
      </c>
    </row>
    <row r="8" spans="1:7" ht="15" thickBot="1" x14ac:dyDescent="0.35">
      <c r="A8" s="58" t="s">
        <v>249</v>
      </c>
      <c r="B8" s="67">
        <v>100</v>
      </c>
      <c r="C8" s="39"/>
      <c r="D8" s="39"/>
      <c r="E8" s="39"/>
      <c r="F8" s="39"/>
      <c r="G8" s="19">
        <v>100</v>
      </c>
    </row>
    <row r="9" spans="1:7" ht="15" thickBot="1" x14ac:dyDescent="0.35">
      <c r="A9" s="59" t="s">
        <v>104</v>
      </c>
      <c r="B9" s="67">
        <v>100</v>
      </c>
      <c r="C9" s="39"/>
      <c r="D9" s="39">
        <v>100</v>
      </c>
      <c r="E9" s="39"/>
      <c r="F9" s="39"/>
      <c r="G9" s="19">
        <v>100</v>
      </c>
    </row>
    <row r="10" spans="1:7" ht="15" thickBot="1" x14ac:dyDescent="0.35">
      <c r="A10" s="59" t="s">
        <v>508</v>
      </c>
      <c r="B10" s="67"/>
      <c r="C10" s="39"/>
      <c r="D10" s="39"/>
      <c r="E10" s="39"/>
      <c r="F10" s="39">
        <v>100</v>
      </c>
      <c r="G10" s="19">
        <v>100</v>
      </c>
    </row>
    <row r="11" spans="1:7" ht="15" thickBot="1" x14ac:dyDescent="0.35">
      <c r="A11" s="59" t="s">
        <v>115</v>
      </c>
      <c r="B11" s="67"/>
      <c r="C11" s="39"/>
      <c r="D11" s="39">
        <v>100</v>
      </c>
      <c r="E11" s="39">
        <v>100</v>
      </c>
      <c r="F11" s="39"/>
      <c r="G11" s="19">
        <v>100</v>
      </c>
    </row>
    <row r="12" spans="1:7" ht="15" thickBot="1" x14ac:dyDescent="0.35">
      <c r="A12" s="59" t="s">
        <v>210</v>
      </c>
      <c r="B12" s="67"/>
      <c r="C12" s="39"/>
      <c r="D12" s="39"/>
      <c r="E12" s="39">
        <v>100</v>
      </c>
      <c r="F12" s="39"/>
      <c r="G12" s="19">
        <v>100</v>
      </c>
    </row>
    <row r="13" spans="1:7" ht="15" thickBot="1" x14ac:dyDescent="0.35">
      <c r="A13" s="59" t="s">
        <v>24</v>
      </c>
      <c r="B13" s="67">
        <v>99.092261904761898</v>
      </c>
      <c r="C13" s="39"/>
      <c r="D13" s="39"/>
      <c r="E13" s="39"/>
      <c r="F13" s="39"/>
      <c r="G13" s="19">
        <v>99.092261904761898</v>
      </c>
    </row>
    <row r="14" spans="1:7" ht="15" thickBot="1" x14ac:dyDescent="0.35">
      <c r="A14" s="59" t="s">
        <v>110</v>
      </c>
      <c r="B14" s="67">
        <v>90.065573770491795</v>
      </c>
      <c r="C14" s="39"/>
      <c r="D14" s="39"/>
      <c r="E14" s="39"/>
      <c r="F14" s="39"/>
      <c r="G14" s="19">
        <v>90.065573770491795</v>
      </c>
    </row>
    <row r="15" spans="1:7" ht="15" thickBot="1" x14ac:dyDescent="0.35">
      <c r="A15" s="59" t="s">
        <v>220</v>
      </c>
      <c r="B15" s="67"/>
      <c r="C15" s="39"/>
      <c r="D15" s="39"/>
      <c r="E15" s="39">
        <v>86.510472133475318</v>
      </c>
      <c r="F15" s="39"/>
      <c r="G15" s="19">
        <v>86.510472133475318</v>
      </c>
    </row>
    <row r="16" spans="1:7" ht="15" thickBot="1" x14ac:dyDescent="0.35">
      <c r="A16" s="59" t="s">
        <v>48</v>
      </c>
      <c r="B16" s="67"/>
      <c r="C16" s="39"/>
      <c r="D16" s="39">
        <v>81.884057971014485</v>
      </c>
      <c r="E16" s="39"/>
      <c r="F16" s="39"/>
      <c r="G16" s="19">
        <v>81.884057971014485</v>
      </c>
    </row>
    <row r="17" spans="1:7" ht="15" thickBot="1" x14ac:dyDescent="0.35">
      <c r="A17" s="59" t="s">
        <v>205</v>
      </c>
      <c r="B17" s="67"/>
      <c r="C17" s="39">
        <v>81.839622641509436</v>
      </c>
      <c r="D17" s="39"/>
      <c r="E17" s="39"/>
      <c r="F17" s="39"/>
      <c r="G17" s="19">
        <v>81.839622641509436</v>
      </c>
    </row>
    <row r="18" spans="1:7" x14ac:dyDescent="0.3">
      <c r="A18" s="56" t="s">
        <v>449</v>
      </c>
      <c r="B18" s="67"/>
      <c r="C18" s="39"/>
      <c r="D18" s="39"/>
      <c r="E18" s="39">
        <v>81.149425287356323</v>
      </c>
      <c r="F18" s="39"/>
      <c r="G18" s="19">
        <v>81.149425287356323</v>
      </c>
    </row>
    <row r="19" spans="1:7" ht="15" thickBot="1" x14ac:dyDescent="0.35">
      <c r="A19" s="58" t="s">
        <v>419</v>
      </c>
      <c r="B19" s="67">
        <v>79.494515975202674</v>
      </c>
      <c r="C19" s="39">
        <v>81.545064377682408</v>
      </c>
      <c r="D19" s="39"/>
      <c r="E19" s="39"/>
      <c r="F19" s="39">
        <v>79.494515975202674</v>
      </c>
      <c r="G19" s="19">
        <v>80.178032109362576</v>
      </c>
    </row>
    <row r="20" spans="1:7" ht="15" thickBot="1" x14ac:dyDescent="0.35">
      <c r="A20" s="59" t="s">
        <v>155</v>
      </c>
      <c r="B20" s="67"/>
      <c r="C20" s="39"/>
      <c r="D20" s="39"/>
      <c r="E20" s="39">
        <v>79.886455798864546</v>
      </c>
      <c r="F20" s="39"/>
      <c r="G20" s="19">
        <v>79.886455798864546</v>
      </c>
    </row>
    <row r="21" spans="1:7" ht="15" thickBot="1" x14ac:dyDescent="0.35">
      <c r="A21" s="59" t="s">
        <v>297</v>
      </c>
      <c r="B21" s="67">
        <v>77.05314009661835</v>
      </c>
      <c r="C21" s="39"/>
      <c r="D21" s="39"/>
      <c r="E21" s="39">
        <v>80.682643427741468</v>
      </c>
      <c r="F21" s="39"/>
      <c r="G21" s="19">
        <v>79.472808984033762</v>
      </c>
    </row>
    <row r="22" spans="1:7" x14ac:dyDescent="0.3">
      <c r="A22" s="56" t="s">
        <v>216</v>
      </c>
      <c r="B22" s="67">
        <v>79.886455798864546</v>
      </c>
      <c r="C22" s="39">
        <v>79.886455798864546</v>
      </c>
      <c r="D22" s="39">
        <v>75.404633449698508</v>
      </c>
      <c r="E22" s="39">
        <v>79.886455798864546</v>
      </c>
      <c r="F22" s="39"/>
      <c r="G22" s="19">
        <v>79.246195463269387</v>
      </c>
    </row>
    <row r="23" spans="1:7" ht="15" thickBot="1" x14ac:dyDescent="0.35">
      <c r="A23" s="58" t="s">
        <v>235</v>
      </c>
      <c r="B23" s="67">
        <v>79.2</v>
      </c>
      <c r="C23" s="39"/>
      <c r="D23" s="39"/>
      <c r="E23" s="39"/>
      <c r="F23" s="39"/>
      <c r="G23" s="19">
        <v>79.2</v>
      </c>
    </row>
    <row r="24" spans="1:7" x14ac:dyDescent="0.3">
      <c r="A24" s="56" t="s">
        <v>322</v>
      </c>
      <c r="B24" s="67">
        <v>76.353928299008388</v>
      </c>
      <c r="C24" s="39"/>
      <c r="D24" s="39"/>
      <c r="E24" s="39">
        <v>80.662768031189074</v>
      </c>
      <c r="F24" s="39"/>
      <c r="G24" s="19">
        <v>78.508348165098738</v>
      </c>
    </row>
    <row r="25" spans="1:7" ht="15" thickBot="1" x14ac:dyDescent="0.35">
      <c r="A25" s="58" t="s">
        <v>356</v>
      </c>
      <c r="B25" s="67"/>
      <c r="C25" s="39"/>
      <c r="D25" s="39"/>
      <c r="E25" s="39">
        <v>78.400830737279335</v>
      </c>
      <c r="F25" s="39"/>
      <c r="G25" s="19">
        <v>78.400830737279335</v>
      </c>
    </row>
    <row r="26" spans="1:7" ht="15" thickBot="1" x14ac:dyDescent="0.35">
      <c r="A26" s="59" t="s">
        <v>445</v>
      </c>
      <c r="B26" s="67"/>
      <c r="C26" s="39"/>
      <c r="D26" s="39"/>
      <c r="E26" s="39">
        <v>78.288311032567535</v>
      </c>
      <c r="F26" s="39"/>
      <c r="G26" s="19">
        <v>78.288311032567535</v>
      </c>
    </row>
    <row r="27" spans="1:7" ht="15" thickBot="1" x14ac:dyDescent="0.35">
      <c r="A27" s="59" t="s">
        <v>269</v>
      </c>
      <c r="B27" s="67">
        <v>78.217352963729766</v>
      </c>
      <c r="C27" s="39"/>
      <c r="D27" s="39"/>
      <c r="E27" s="39"/>
      <c r="F27" s="39"/>
      <c r="G27" s="19">
        <v>78.217352963729766</v>
      </c>
    </row>
    <row r="28" spans="1:7" ht="15" thickBot="1" x14ac:dyDescent="0.35">
      <c r="A28" s="59" t="s">
        <v>506</v>
      </c>
      <c r="B28" s="67"/>
      <c r="C28" s="39"/>
      <c r="D28" s="39"/>
      <c r="E28" s="39">
        <v>78.181818181818187</v>
      </c>
      <c r="F28" s="39"/>
      <c r="G28" s="19">
        <v>78.181818181818187</v>
      </c>
    </row>
    <row r="29" spans="1:7" ht="15" thickBot="1" x14ac:dyDescent="0.35">
      <c r="A29" s="59" t="s">
        <v>171</v>
      </c>
      <c r="B29" s="67">
        <v>76.231115890817847</v>
      </c>
      <c r="C29" s="39">
        <v>79.034157832744398</v>
      </c>
      <c r="D29" s="39">
        <v>74.362421262866789</v>
      </c>
      <c r="E29" s="39">
        <v>79.034157832744413</v>
      </c>
      <c r="F29" s="39">
        <v>79.034157832744398</v>
      </c>
      <c r="G29" s="19">
        <v>77.866223690274992</v>
      </c>
    </row>
    <row r="30" spans="1:7" ht="15" thickBot="1" x14ac:dyDescent="0.35">
      <c r="A30" s="59" t="s">
        <v>454</v>
      </c>
      <c r="B30" s="67"/>
      <c r="C30" s="39"/>
      <c r="D30" s="39"/>
      <c r="E30" s="39">
        <v>77.828629544876677</v>
      </c>
      <c r="F30" s="39"/>
      <c r="G30" s="19">
        <v>77.828629544876677</v>
      </c>
    </row>
    <row r="31" spans="1:7" x14ac:dyDescent="0.3">
      <c r="A31" s="56" t="s">
        <v>180</v>
      </c>
      <c r="B31" s="67">
        <v>77.418909592822644</v>
      </c>
      <c r="C31" s="39">
        <v>76.366322008862625</v>
      </c>
      <c r="D31" s="39">
        <v>75.155279503105589</v>
      </c>
      <c r="E31" s="39">
        <v>79.682539682539684</v>
      </c>
      <c r="F31" s="39">
        <v>79.682539682539684</v>
      </c>
      <c r="G31" s="19">
        <v>77.570289906042262</v>
      </c>
    </row>
    <row r="32" spans="1:7" ht="15" thickBot="1" x14ac:dyDescent="0.35">
      <c r="A32" s="58" t="s">
        <v>154</v>
      </c>
      <c r="B32" s="67">
        <v>74.362421262866789</v>
      </c>
      <c r="C32" s="39">
        <v>76.413427561837452</v>
      </c>
      <c r="D32" s="39">
        <v>74.362421262866789</v>
      </c>
      <c r="E32" s="39">
        <v>79.034157832744398</v>
      </c>
      <c r="F32" s="39"/>
      <c r="G32" s="19">
        <v>77.538632406411637</v>
      </c>
    </row>
    <row r="33" spans="1:7" ht="15" thickBot="1" x14ac:dyDescent="0.35">
      <c r="A33" s="59" t="s">
        <v>329</v>
      </c>
      <c r="B33" s="67"/>
      <c r="C33" s="39"/>
      <c r="D33" s="39"/>
      <c r="E33" s="39">
        <v>77.522491349480987</v>
      </c>
      <c r="F33" s="39"/>
      <c r="G33" s="19">
        <v>77.522491349480987</v>
      </c>
    </row>
    <row r="34" spans="1:7" ht="15" thickBot="1" x14ac:dyDescent="0.35">
      <c r="A34" s="59" t="s">
        <v>140</v>
      </c>
      <c r="B34" s="67">
        <v>74.707357859531783</v>
      </c>
      <c r="C34" s="39"/>
      <c r="D34" s="39"/>
      <c r="E34" s="39"/>
      <c r="F34" s="39">
        <v>79.316239316239319</v>
      </c>
      <c r="G34" s="19">
        <v>77.472686733556301</v>
      </c>
    </row>
    <row r="35" spans="1:7" ht="15" thickBot="1" x14ac:dyDescent="0.35">
      <c r="A35" s="59" t="s">
        <v>254</v>
      </c>
      <c r="B35" s="67">
        <v>77.154674874951894</v>
      </c>
      <c r="C35" s="39"/>
      <c r="D35" s="39"/>
      <c r="E35" s="39"/>
      <c r="F35" s="39"/>
      <c r="G35" s="19">
        <v>77.154674874951894</v>
      </c>
    </row>
    <row r="36" spans="1:7" x14ac:dyDescent="0.3">
      <c r="A36" s="56" t="s">
        <v>447</v>
      </c>
      <c r="B36" s="67"/>
      <c r="C36" s="39"/>
      <c r="D36" s="39"/>
      <c r="E36" s="39">
        <v>77.124183006535958</v>
      </c>
      <c r="F36" s="39"/>
      <c r="G36" s="19">
        <v>77.124183006535958</v>
      </c>
    </row>
    <row r="37" spans="1:7" ht="15" thickBot="1" x14ac:dyDescent="0.35">
      <c r="A37" s="58" t="s">
        <v>434</v>
      </c>
      <c r="B37" s="67">
        <v>77.093583693141881</v>
      </c>
      <c r="C37" s="39"/>
      <c r="D37" s="39"/>
      <c r="E37" s="39"/>
      <c r="F37" s="39"/>
      <c r="G37" s="19">
        <v>77.093583693141881</v>
      </c>
    </row>
    <row r="38" spans="1:7" ht="15" thickBot="1" x14ac:dyDescent="0.35">
      <c r="A38" s="59" t="s">
        <v>237</v>
      </c>
      <c r="B38" s="67"/>
      <c r="C38" s="39"/>
      <c r="D38" s="39"/>
      <c r="E38" s="39">
        <v>76.754075124025505</v>
      </c>
      <c r="F38" s="39">
        <v>78.045515394912996</v>
      </c>
      <c r="G38" s="19">
        <v>77.076935191747367</v>
      </c>
    </row>
    <row r="39" spans="1:7" ht="15" thickBot="1" x14ac:dyDescent="0.35">
      <c r="A39" s="59" t="s">
        <v>203</v>
      </c>
      <c r="B39" s="67"/>
      <c r="C39" s="39"/>
      <c r="D39" s="39">
        <v>77.005347593582883</v>
      </c>
      <c r="E39" s="39"/>
      <c r="F39" s="39"/>
      <c r="G39" s="19">
        <v>77.005347593582883</v>
      </c>
    </row>
    <row r="40" spans="1:7" ht="15" thickBot="1" x14ac:dyDescent="0.35">
      <c r="A40" s="59" t="s">
        <v>241</v>
      </c>
      <c r="B40" s="67"/>
      <c r="C40" s="39"/>
      <c r="D40" s="39"/>
      <c r="E40" s="39">
        <v>76.776165011459128</v>
      </c>
      <c r="F40" s="39"/>
      <c r="G40" s="19">
        <v>76.776165011459128</v>
      </c>
    </row>
    <row r="41" spans="1:7" ht="15" thickBot="1" x14ac:dyDescent="0.35">
      <c r="A41" s="59" t="s">
        <v>457</v>
      </c>
      <c r="B41" s="67"/>
      <c r="C41" s="39">
        <v>75.955345641906405</v>
      </c>
      <c r="D41" s="39"/>
      <c r="E41" s="39">
        <v>77.291159772911598</v>
      </c>
      <c r="F41" s="39"/>
      <c r="G41" s="19">
        <v>76.623252707408994</v>
      </c>
    </row>
    <row r="42" spans="1:7" ht="15" thickBot="1" x14ac:dyDescent="0.35">
      <c r="A42" s="59" t="s">
        <v>500</v>
      </c>
      <c r="B42" s="67"/>
      <c r="C42" s="39"/>
      <c r="D42" s="39"/>
      <c r="E42" s="39">
        <v>76.611482916519904</v>
      </c>
      <c r="F42" s="39"/>
      <c r="G42" s="19">
        <v>76.611482916519904</v>
      </c>
    </row>
    <row r="43" spans="1:7" ht="15" thickBot="1" x14ac:dyDescent="0.35">
      <c r="A43" s="59" t="s">
        <v>424</v>
      </c>
      <c r="B43" s="67"/>
      <c r="C43" s="39"/>
      <c r="D43" s="39">
        <v>76.482777111775576</v>
      </c>
      <c r="E43" s="39"/>
      <c r="F43" s="39"/>
      <c r="G43" s="19">
        <v>76.482777111775576</v>
      </c>
    </row>
    <row r="44" spans="1:7" ht="15" thickBot="1" x14ac:dyDescent="0.35">
      <c r="A44" s="59" t="s">
        <v>295</v>
      </c>
      <c r="B44" s="67"/>
      <c r="C44" s="39"/>
      <c r="D44" s="39"/>
      <c r="E44" s="39">
        <v>76.470588235294116</v>
      </c>
      <c r="F44" s="39"/>
      <c r="G44" s="19">
        <v>76.470588235294116</v>
      </c>
    </row>
    <row r="45" spans="1:7" ht="15" thickBot="1" x14ac:dyDescent="0.35">
      <c r="A45" s="59" t="s">
        <v>471</v>
      </c>
      <c r="B45" s="67"/>
      <c r="C45" s="39">
        <v>76.274018379281543</v>
      </c>
      <c r="D45" s="39"/>
      <c r="E45" s="39"/>
      <c r="F45" s="39"/>
      <c r="G45" s="19">
        <v>76.274018379281543</v>
      </c>
    </row>
    <row r="46" spans="1:7" ht="15" thickBot="1" x14ac:dyDescent="0.35">
      <c r="A46" s="59" t="s">
        <v>379</v>
      </c>
      <c r="B46" s="67"/>
      <c r="C46" s="39"/>
      <c r="D46" s="39">
        <v>76.19754018772251</v>
      </c>
      <c r="E46" s="39"/>
      <c r="F46" s="39"/>
      <c r="G46" s="19">
        <v>76.19754018772251</v>
      </c>
    </row>
    <row r="47" spans="1:7" ht="15" thickBot="1" x14ac:dyDescent="0.35">
      <c r="A47" s="59" t="s">
        <v>507</v>
      </c>
      <c r="B47" s="67"/>
      <c r="C47" s="39">
        <v>76.194895591647324</v>
      </c>
      <c r="D47" s="39"/>
      <c r="E47" s="39"/>
      <c r="F47" s="39"/>
      <c r="G47" s="19">
        <v>76.194895591647324</v>
      </c>
    </row>
    <row r="48" spans="1:7" ht="15" thickBot="1" x14ac:dyDescent="0.35">
      <c r="A48" s="59" t="s">
        <v>114</v>
      </c>
      <c r="B48" s="67">
        <v>75.650042625745954</v>
      </c>
      <c r="C48" s="39"/>
      <c r="D48" s="39">
        <v>73.358908780903661</v>
      </c>
      <c r="E48" s="39">
        <v>76.451364859669354</v>
      </c>
      <c r="F48" s="39">
        <v>80.392156862745097</v>
      </c>
      <c r="G48" s="19">
        <v>76.189481191737841</v>
      </c>
    </row>
    <row r="49" spans="1:7" ht="15" thickBot="1" x14ac:dyDescent="0.35">
      <c r="A49" s="59" t="s">
        <v>338</v>
      </c>
      <c r="B49" s="67"/>
      <c r="C49" s="39"/>
      <c r="D49" s="39">
        <v>76.119894598155469</v>
      </c>
      <c r="E49" s="39"/>
      <c r="F49" s="39"/>
      <c r="G49" s="19">
        <v>76.119894598155469</v>
      </c>
    </row>
    <row r="50" spans="1:7" ht="15" thickBot="1" x14ac:dyDescent="0.35">
      <c r="A50" s="59" t="s">
        <v>523</v>
      </c>
      <c r="B50" s="67"/>
      <c r="C50" s="39">
        <v>76.096096096096105</v>
      </c>
      <c r="D50" s="39"/>
      <c r="E50" s="39"/>
      <c r="F50" s="39"/>
      <c r="G50" s="19">
        <v>76.096096096096105</v>
      </c>
    </row>
    <row r="51" spans="1:7" ht="15" thickBot="1" x14ac:dyDescent="0.35">
      <c r="A51" s="59" t="s">
        <v>431</v>
      </c>
      <c r="B51" s="67">
        <v>75.897057108424377</v>
      </c>
      <c r="C51" s="39"/>
      <c r="D51" s="39"/>
      <c r="E51" s="39"/>
      <c r="F51" s="39"/>
      <c r="G51" s="19">
        <v>75.897057108424377</v>
      </c>
    </row>
    <row r="52" spans="1:7" ht="15" thickBot="1" x14ac:dyDescent="0.35">
      <c r="A52" s="59" t="s">
        <v>170</v>
      </c>
      <c r="B52" s="67">
        <v>75.803533739371645</v>
      </c>
      <c r="C52" s="39">
        <v>75.803533739371645</v>
      </c>
      <c r="D52" s="39"/>
      <c r="E52" s="39"/>
      <c r="F52" s="39"/>
      <c r="G52" s="19">
        <v>75.803533739371645</v>
      </c>
    </row>
    <row r="53" spans="1:7" ht="15" thickBot="1" x14ac:dyDescent="0.35">
      <c r="A53" s="59" t="s">
        <v>29</v>
      </c>
      <c r="B53" s="67">
        <v>73.913043478260875</v>
      </c>
      <c r="C53" s="39"/>
      <c r="D53" s="39"/>
      <c r="E53" s="39">
        <v>76.416122004357291</v>
      </c>
      <c r="F53" s="39"/>
      <c r="G53" s="19">
        <v>75.790352372833212</v>
      </c>
    </row>
    <row r="54" spans="1:7" ht="15" thickBot="1" x14ac:dyDescent="0.35">
      <c r="A54" s="59" t="s">
        <v>263</v>
      </c>
      <c r="B54" s="67"/>
      <c r="C54" s="39"/>
      <c r="D54" s="39"/>
      <c r="E54" s="39">
        <v>75.755408546397291</v>
      </c>
      <c r="F54" s="39"/>
      <c r="G54" s="19">
        <v>75.755408546397291</v>
      </c>
    </row>
    <row r="55" spans="1:7" ht="15" thickBot="1" x14ac:dyDescent="0.35">
      <c r="A55" s="59" t="s">
        <v>34</v>
      </c>
      <c r="B55" s="67">
        <v>75.649792474654689</v>
      </c>
      <c r="C55" s="39"/>
      <c r="D55" s="39"/>
      <c r="E55" s="39"/>
      <c r="F55" s="39"/>
      <c r="G55" s="19">
        <v>75.649792474654689</v>
      </c>
    </row>
    <row r="56" spans="1:7" x14ac:dyDescent="0.3">
      <c r="A56" s="56" t="s">
        <v>303</v>
      </c>
      <c r="B56" s="67"/>
      <c r="C56" s="39"/>
      <c r="D56" s="39"/>
      <c r="E56" s="39">
        <v>75.490196078431367</v>
      </c>
      <c r="F56" s="39"/>
      <c r="G56" s="19">
        <v>75.490196078431367</v>
      </c>
    </row>
    <row r="57" spans="1:7" ht="15" thickBot="1" x14ac:dyDescent="0.35">
      <c r="A57" s="58" t="s">
        <v>262</v>
      </c>
      <c r="B57" s="67">
        <v>73.429951690821255</v>
      </c>
      <c r="C57" s="39"/>
      <c r="D57" s="39"/>
      <c r="E57" s="39">
        <v>78.271604938271594</v>
      </c>
      <c r="F57" s="39"/>
      <c r="G57" s="19">
        <v>75.366612989801382</v>
      </c>
    </row>
    <row r="58" spans="1:7" ht="15" thickBot="1" x14ac:dyDescent="0.35">
      <c r="A58" s="59" t="s">
        <v>211</v>
      </c>
      <c r="B58" s="67">
        <v>75.700934579439249</v>
      </c>
      <c r="C58" s="39"/>
      <c r="D58" s="39">
        <v>74.688473520249218</v>
      </c>
      <c r="E58" s="39"/>
      <c r="F58" s="39"/>
      <c r="G58" s="19">
        <v>75.363447559709243</v>
      </c>
    </row>
    <row r="59" spans="1:7" ht="15" thickBot="1" x14ac:dyDescent="0.35">
      <c r="A59" s="59" t="s">
        <v>448</v>
      </c>
      <c r="B59" s="67"/>
      <c r="C59" s="39"/>
      <c r="D59" s="39"/>
      <c r="E59" s="39">
        <v>75.293305728088328</v>
      </c>
      <c r="F59" s="39"/>
      <c r="G59" s="19">
        <v>75.293305728088328</v>
      </c>
    </row>
    <row r="60" spans="1:7" ht="15" thickBot="1" x14ac:dyDescent="0.35">
      <c r="A60" s="59" t="s">
        <v>95</v>
      </c>
      <c r="B60" s="67">
        <v>73.124701385570944</v>
      </c>
      <c r="C60" s="39">
        <v>76.729153199741447</v>
      </c>
      <c r="D60" s="39"/>
      <c r="E60" s="39">
        <v>76.64835164835165</v>
      </c>
      <c r="F60" s="39"/>
      <c r="G60" s="19">
        <v>75.25505185351733</v>
      </c>
    </row>
    <row r="61" spans="1:7" ht="15" thickBot="1" x14ac:dyDescent="0.35">
      <c r="A61" s="59" t="s">
        <v>58</v>
      </c>
      <c r="B61" s="67"/>
      <c r="C61" s="39"/>
      <c r="D61" s="39"/>
      <c r="E61" s="39">
        <v>75.16556291390728</v>
      </c>
      <c r="F61" s="39"/>
      <c r="G61" s="19">
        <v>75.16556291390728</v>
      </c>
    </row>
    <row r="62" spans="1:7" ht="15" thickBot="1" x14ac:dyDescent="0.35">
      <c r="A62" s="59" t="s">
        <v>405</v>
      </c>
      <c r="B62" s="67">
        <v>75.1272518912794</v>
      </c>
      <c r="C62" s="39"/>
      <c r="D62" s="39"/>
      <c r="E62" s="39"/>
      <c r="F62" s="39"/>
      <c r="G62" s="19">
        <v>75.1272518912794</v>
      </c>
    </row>
    <row r="63" spans="1:7" ht="15" thickBot="1" x14ac:dyDescent="0.35">
      <c r="A63" s="59" t="s">
        <v>468</v>
      </c>
      <c r="B63" s="67"/>
      <c r="C63" s="39"/>
      <c r="D63" s="39"/>
      <c r="E63" s="39"/>
      <c r="F63" s="39">
        <v>75.124378109452735</v>
      </c>
      <c r="G63" s="19">
        <v>75.124378109452735</v>
      </c>
    </row>
    <row r="64" spans="1:7" ht="15" thickBot="1" x14ac:dyDescent="0.35">
      <c r="A64" s="59" t="s">
        <v>105</v>
      </c>
      <c r="B64" s="67">
        <v>75.599128540305017</v>
      </c>
      <c r="C64" s="39">
        <v>72.549019607843135</v>
      </c>
      <c r="D64" s="39"/>
      <c r="E64" s="39">
        <v>75.02499038831219</v>
      </c>
      <c r="F64" s="39">
        <v>75.599128540305017</v>
      </c>
      <c r="G64" s="19">
        <v>74.941261907813256</v>
      </c>
    </row>
    <row r="65" spans="1:7" ht="15" thickBot="1" x14ac:dyDescent="0.35">
      <c r="A65" s="59" t="s">
        <v>89</v>
      </c>
      <c r="B65" s="67">
        <v>74.822358238356557</v>
      </c>
      <c r="C65" s="39"/>
      <c r="D65" s="39">
        <v>72.298438159561002</v>
      </c>
      <c r="E65" s="39">
        <v>77.346278317152112</v>
      </c>
      <c r="F65" s="39"/>
      <c r="G65" s="19">
        <v>74.822358238356557</v>
      </c>
    </row>
    <row r="66" spans="1:7" ht="15" thickBot="1" x14ac:dyDescent="0.35">
      <c r="A66" s="59" t="s">
        <v>372</v>
      </c>
      <c r="B66" s="67"/>
      <c r="C66" s="39"/>
      <c r="D66" s="39"/>
      <c r="E66" s="39">
        <v>74.774880473997598</v>
      </c>
      <c r="F66" s="39"/>
      <c r="G66" s="19">
        <v>74.774880473997598</v>
      </c>
    </row>
    <row r="67" spans="1:7" ht="15" thickBot="1" x14ac:dyDescent="0.35">
      <c r="A67" s="59" t="s">
        <v>321</v>
      </c>
      <c r="B67" s="67">
        <v>74.724700968293149</v>
      </c>
      <c r="C67" s="39"/>
      <c r="D67" s="39"/>
      <c r="E67" s="39"/>
      <c r="F67" s="39"/>
      <c r="G67" s="19">
        <v>74.724700968293149</v>
      </c>
    </row>
    <row r="68" spans="1:7" ht="15" thickBot="1" x14ac:dyDescent="0.35">
      <c r="A68" s="59" t="s">
        <v>293</v>
      </c>
      <c r="B68" s="67">
        <v>73.257418909592815</v>
      </c>
      <c r="C68" s="39"/>
      <c r="D68" s="39"/>
      <c r="E68" s="39">
        <v>75.396825396825392</v>
      </c>
      <c r="F68" s="39"/>
      <c r="G68" s="19">
        <v>74.683689901081195</v>
      </c>
    </row>
    <row r="69" spans="1:7" ht="15" thickBot="1" x14ac:dyDescent="0.35">
      <c r="A69" s="59" t="s">
        <v>255</v>
      </c>
      <c r="B69" s="67"/>
      <c r="C69" s="39"/>
      <c r="D69" s="39">
        <v>72.826086956521735</v>
      </c>
      <c r="E69" s="39">
        <v>76.470588235294116</v>
      </c>
      <c r="F69" s="39"/>
      <c r="G69" s="19">
        <v>74.648337595907918</v>
      </c>
    </row>
    <row r="70" spans="1:7" ht="15" thickBot="1" x14ac:dyDescent="0.35">
      <c r="A70" s="59" t="s">
        <v>474</v>
      </c>
      <c r="B70" s="67"/>
      <c r="C70" s="39"/>
      <c r="D70" s="39"/>
      <c r="E70" s="39"/>
      <c r="F70" s="39">
        <v>74.64</v>
      </c>
      <c r="G70" s="19">
        <v>74.64</v>
      </c>
    </row>
    <row r="71" spans="1:7" ht="15" thickBot="1" x14ac:dyDescent="0.35">
      <c r="A71" s="59" t="s">
        <v>306</v>
      </c>
      <c r="B71" s="67"/>
      <c r="C71" s="39"/>
      <c r="D71" s="39"/>
      <c r="E71" s="39">
        <v>74.6070588235294</v>
      </c>
      <c r="F71" s="39"/>
      <c r="G71" s="19">
        <v>74.6070588235294</v>
      </c>
    </row>
    <row r="72" spans="1:7" ht="15" thickBot="1" x14ac:dyDescent="0.35">
      <c r="A72" s="59" t="s">
        <v>181</v>
      </c>
      <c r="B72" s="67">
        <v>72.403381642512073</v>
      </c>
      <c r="C72" s="39"/>
      <c r="D72" s="39">
        <v>72.826086956521735</v>
      </c>
      <c r="E72" s="39">
        <v>76.470588235294116</v>
      </c>
      <c r="F72" s="39"/>
      <c r="G72" s="19">
        <v>74.507435824571374</v>
      </c>
    </row>
    <row r="73" spans="1:7" x14ac:dyDescent="0.3">
      <c r="A73" s="56" t="s">
        <v>291</v>
      </c>
      <c r="B73" s="67">
        <v>73.769313690262308</v>
      </c>
      <c r="C73" s="39"/>
      <c r="D73" s="39"/>
      <c r="E73" s="39">
        <v>76.665046183762769</v>
      </c>
      <c r="F73" s="39"/>
      <c r="G73" s="19">
        <v>74.493246813637427</v>
      </c>
    </row>
    <row r="74" spans="1:7" ht="15" thickBot="1" x14ac:dyDescent="0.35">
      <c r="A74" s="58" t="s">
        <v>268</v>
      </c>
      <c r="B74" s="67"/>
      <c r="C74" s="39"/>
      <c r="D74" s="39"/>
      <c r="E74" s="39">
        <v>74.219317356572262</v>
      </c>
      <c r="F74" s="39">
        <v>75.308641975308646</v>
      </c>
      <c r="G74" s="19">
        <v>74.437182280319547</v>
      </c>
    </row>
    <row r="75" spans="1:7" ht="15" thickBot="1" x14ac:dyDescent="0.35">
      <c r="A75" s="59" t="s">
        <v>348</v>
      </c>
      <c r="B75" s="67"/>
      <c r="C75" s="39">
        <v>75.438596491228068</v>
      </c>
      <c r="D75" s="39">
        <v>69.96567505720823</v>
      </c>
      <c r="E75" s="39">
        <v>77.89473684210526</v>
      </c>
      <c r="F75" s="39"/>
      <c r="G75" s="19">
        <v>74.433002796847191</v>
      </c>
    </row>
    <row r="76" spans="1:7" ht="15" thickBot="1" x14ac:dyDescent="0.35">
      <c r="A76" s="59" t="s">
        <v>476</v>
      </c>
      <c r="B76" s="67"/>
      <c r="C76" s="39"/>
      <c r="D76" s="39"/>
      <c r="E76" s="39">
        <v>74.314574314574315</v>
      </c>
      <c r="F76" s="39"/>
      <c r="G76" s="19">
        <v>74.314574314574315</v>
      </c>
    </row>
    <row r="77" spans="1:7" ht="15" thickBot="1" x14ac:dyDescent="0.35">
      <c r="A77" s="59" t="s">
        <v>100</v>
      </c>
      <c r="B77" s="67">
        <v>74.294947121034085</v>
      </c>
      <c r="C77" s="39"/>
      <c r="D77" s="39"/>
      <c r="E77" s="39"/>
      <c r="F77" s="39"/>
      <c r="G77" s="19">
        <v>74.294947121034085</v>
      </c>
    </row>
    <row r="78" spans="1:7" ht="15" thickBot="1" x14ac:dyDescent="0.35">
      <c r="A78" s="59" t="s">
        <v>355</v>
      </c>
      <c r="B78" s="67">
        <v>72.826086956521735</v>
      </c>
      <c r="C78" s="39"/>
      <c r="D78" s="39">
        <v>72.826086956521735</v>
      </c>
      <c r="E78" s="39">
        <v>76.470588235294116</v>
      </c>
      <c r="F78" s="39"/>
      <c r="G78" s="19">
        <v>74.283887468030684</v>
      </c>
    </row>
    <row r="79" spans="1:7" ht="15" thickBot="1" x14ac:dyDescent="0.35">
      <c r="A79" s="59" t="s">
        <v>122</v>
      </c>
      <c r="B79" s="67">
        <v>73.76543209876543</v>
      </c>
      <c r="C79" s="39">
        <v>75.308641975308646</v>
      </c>
      <c r="D79" s="39">
        <v>69.806763285024147</v>
      </c>
      <c r="E79" s="39">
        <v>75.647542967804426</v>
      </c>
      <c r="F79" s="39"/>
      <c r="G79" s="19">
        <v>74.226985480182407</v>
      </c>
    </row>
    <row r="80" spans="1:7" x14ac:dyDescent="0.3">
      <c r="A80" s="56" t="s">
        <v>57</v>
      </c>
      <c r="B80" s="67">
        <v>73.550724637681157</v>
      </c>
      <c r="C80" s="39"/>
      <c r="D80" s="39">
        <v>72.826086956521749</v>
      </c>
      <c r="E80" s="39">
        <v>75.735294117647058</v>
      </c>
      <c r="F80" s="39"/>
      <c r="G80" s="19">
        <v>74.158141517476565</v>
      </c>
    </row>
    <row r="81" spans="1:7" x14ac:dyDescent="0.3">
      <c r="A81" s="57" t="s">
        <v>72</v>
      </c>
      <c r="B81" s="67">
        <v>74.033816425120762</v>
      </c>
      <c r="C81" s="39"/>
      <c r="D81" s="39"/>
      <c r="E81" s="39"/>
      <c r="F81" s="39"/>
      <c r="G81" s="19">
        <v>74.033816425120762</v>
      </c>
    </row>
    <row r="82" spans="1:7" ht="15" thickBot="1" x14ac:dyDescent="0.35">
      <c r="A82" s="58" t="s">
        <v>45</v>
      </c>
      <c r="B82" s="67">
        <v>69.801324503311264</v>
      </c>
      <c r="C82" s="39">
        <v>78.82352941176471</v>
      </c>
      <c r="D82" s="39"/>
      <c r="E82" s="39">
        <v>77.561355668095061</v>
      </c>
      <c r="F82" s="39">
        <v>78.807947019867555</v>
      </c>
      <c r="G82" s="19">
        <v>73.994935722633429</v>
      </c>
    </row>
    <row r="83" spans="1:7" x14ac:dyDescent="0.3">
      <c r="A83" s="56" t="s">
        <v>460</v>
      </c>
      <c r="B83" s="67">
        <v>66.397849462365585</v>
      </c>
      <c r="C83" s="39"/>
      <c r="D83" s="39"/>
      <c r="E83" s="39"/>
      <c r="F83" s="39">
        <v>77.777777777777786</v>
      </c>
      <c r="G83" s="19">
        <v>73.984468339307057</v>
      </c>
    </row>
    <row r="84" spans="1:7" ht="15" thickBot="1" x14ac:dyDescent="0.35">
      <c r="A84" s="58" t="s">
        <v>429</v>
      </c>
      <c r="B84" s="67"/>
      <c r="C84" s="39"/>
      <c r="D84" s="39"/>
      <c r="E84" s="39">
        <v>73.94957983193278</v>
      </c>
      <c r="F84" s="39"/>
      <c r="G84" s="19">
        <v>73.94957983193278</v>
      </c>
    </row>
    <row r="85" spans="1:7" ht="15" thickBot="1" x14ac:dyDescent="0.35">
      <c r="A85" s="59" t="s">
        <v>511</v>
      </c>
      <c r="B85" s="67"/>
      <c r="C85" s="39"/>
      <c r="D85" s="39"/>
      <c r="E85" s="39">
        <v>73.93364928909952</v>
      </c>
      <c r="F85" s="39"/>
      <c r="G85" s="19">
        <v>73.93364928909952</v>
      </c>
    </row>
    <row r="86" spans="1:7" ht="15" thickBot="1" x14ac:dyDescent="0.35">
      <c r="A86" s="59" t="s">
        <v>294</v>
      </c>
      <c r="B86" s="67"/>
      <c r="C86" s="39"/>
      <c r="D86" s="39"/>
      <c r="E86" s="39">
        <v>73.862323226764985</v>
      </c>
      <c r="F86" s="39"/>
      <c r="G86" s="19">
        <v>73.862323226764985</v>
      </c>
    </row>
    <row r="87" spans="1:7" ht="15" thickBot="1" x14ac:dyDescent="0.35">
      <c r="A87" s="59" t="s">
        <v>206</v>
      </c>
      <c r="B87" s="67">
        <v>75.802469135802468</v>
      </c>
      <c r="C87" s="39"/>
      <c r="D87" s="39">
        <v>70.410628019323667</v>
      </c>
      <c r="E87" s="39">
        <v>74.379084967320267</v>
      </c>
      <c r="F87" s="39">
        <v>75.802469135802468</v>
      </c>
      <c r="G87" s="19">
        <v>73.855261911527904</v>
      </c>
    </row>
    <row r="88" spans="1:7" ht="15" thickBot="1" x14ac:dyDescent="0.35">
      <c r="A88" s="59" t="s">
        <v>78</v>
      </c>
      <c r="B88" s="67">
        <v>72.674418604651152</v>
      </c>
      <c r="C88" s="39">
        <v>74.299372818132213</v>
      </c>
      <c r="D88" s="39">
        <v>70.298281092012132</v>
      </c>
      <c r="E88" s="39">
        <v>74.259480924152598</v>
      </c>
      <c r="F88" s="39"/>
      <c r="G88" s="19">
        <v>73.803941060512386</v>
      </c>
    </row>
    <row r="89" spans="1:7" ht="15" thickBot="1" x14ac:dyDescent="0.35">
      <c r="A89" s="59" t="s">
        <v>120</v>
      </c>
      <c r="B89" s="67">
        <v>69.806763285024147</v>
      </c>
      <c r="C89" s="39"/>
      <c r="D89" s="39"/>
      <c r="E89" s="39">
        <v>74.374935159248892</v>
      </c>
      <c r="F89" s="39"/>
      <c r="G89" s="19">
        <v>73.803913674970772</v>
      </c>
    </row>
    <row r="90" spans="1:7" ht="15" thickBot="1" x14ac:dyDescent="0.35">
      <c r="A90" s="59" t="s">
        <v>167</v>
      </c>
      <c r="B90" s="67"/>
      <c r="C90" s="39"/>
      <c r="D90" s="39">
        <v>69.735215330723264</v>
      </c>
      <c r="E90" s="39">
        <v>75.759687761360482</v>
      </c>
      <c r="F90" s="39"/>
      <c r="G90" s="19">
        <v>73.751530284481404</v>
      </c>
    </row>
    <row r="91" spans="1:7" ht="15" thickBot="1" x14ac:dyDescent="0.35">
      <c r="A91" s="59" t="s">
        <v>46</v>
      </c>
      <c r="B91" s="67">
        <v>66.666666666666657</v>
      </c>
      <c r="C91" s="39"/>
      <c r="D91" s="39"/>
      <c r="E91" s="39">
        <v>77.124183006535958</v>
      </c>
      <c r="F91" s="39"/>
      <c r="G91" s="19">
        <v>73.63834422657952</v>
      </c>
    </row>
    <row r="92" spans="1:7" x14ac:dyDescent="0.3">
      <c r="A92" s="56" t="s">
        <v>166</v>
      </c>
      <c r="B92" s="67"/>
      <c r="C92" s="39">
        <v>72.407276163477434</v>
      </c>
      <c r="D92" s="39"/>
      <c r="E92" s="39">
        <v>73.940205265506478</v>
      </c>
      <c r="F92" s="39"/>
      <c r="G92" s="19">
        <v>73.633619445100678</v>
      </c>
    </row>
    <row r="93" spans="1:7" ht="15" thickBot="1" x14ac:dyDescent="0.35">
      <c r="A93" s="58" t="s">
        <v>190</v>
      </c>
      <c r="B93" s="67"/>
      <c r="C93" s="39"/>
      <c r="D93" s="39">
        <v>71.705513222770051</v>
      </c>
      <c r="E93" s="39">
        <v>75.500303214069135</v>
      </c>
      <c r="F93" s="39"/>
      <c r="G93" s="19">
        <v>73.6029082184196</v>
      </c>
    </row>
    <row r="94" spans="1:7" ht="15" thickBot="1" x14ac:dyDescent="0.35">
      <c r="A94" s="59" t="s">
        <v>261</v>
      </c>
      <c r="B94" s="67">
        <v>70.161977834612117</v>
      </c>
      <c r="C94" s="39">
        <v>75.65217391304347</v>
      </c>
      <c r="D94" s="39"/>
      <c r="E94" s="39">
        <v>74.16378316032295</v>
      </c>
      <c r="F94" s="39"/>
      <c r="G94" s="19">
        <v>73.535429517075372</v>
      </c>
    </row>
    <row r="95" spans="1:7" ht="15" thickBot="1" x14ac:dyDescent="0.35">
      <c r="A95" s="59" t="s">
        <v>108</v>
      </c>
      <c r="B95" s="67">
        <v>72.778313110853276</v>
      </c>
      <c r="C95" s="39"/>
      <c r="D95" s="39">
        <v>72.375067652895538</v>
      </c>
      <c r="E95" s="39">
        <v>75.332560410056146</v>
      </c>
      <c r="F95" s="39"/>
      <c r="G95" s="19">
        <v>73.495313724601658</v>
      </c>
    </row>
    <row r="96" spans="1:7" ht="15" thickBot="1" x14ac:dyDescent="0.35">
      <c r="A96" s="59" t="s">
        <v>63</v>
      </c>
      <c r="B96" s="67">
        <v>72.624798711755233</v>
      </c>
      <c r="C96" s="39"/>
      <c r="D96" s="39">
        <v>72.624798711755233</v>
      </c>
      <c r="E96" s="39">
        <v>77.613168724279831</v>
      </c>
      <c r="F96" s="39"/>
      <c r="G96" s="19">
        <v>73.456193713842666</v>
      </c>
    </row>
    <row r="97" spans="1:7" ht="15" thickBot="1" x14ac:dyDescent="0.35">
      <c r="A97" s="59" t="s">
        <v>231</v>
      </c>
      <c r="B97" s="67">
        <v>75.122473974280467</v>
      </c>
      <c r="C97" s="39"/>
      <c r="D97" s="39">
        <v>72.592556073359845</v>
      </c>
      <c r="E97" s="39"/>
      <c r="F97" s="39"/>
      <c r="G97" s="19">
        <v>73.43586204033339</v>
      </c>
    </row>
    <row r="98" spans="1:7" ht="15" thickBot="1" x14ac:dyDescent="0.35">
      <c r="A98" s="59" t="s">
        <v>183</v>
      </c>
      <c r="B98" s="67">
        <v>73.679653679653683</v>
      </c>
      <c r="C98" s="39"/>
      <c r="D98" s="39">
        <v>73.178994918125355</v>
      </c>
      <c r="E98" s="39"/>
      <c r="F98" s="39"/>
      <c r="G98" s="19">
        <v>73.429324298889526</v>
      </c>
    </row>
    <row r="99" spans="1:7" ht="15" thickBot="1" x14ac:dyDescent="0.35">
      <c r="A99" s="59" t="s">
        <v>318</v>
      </c>
      <c r="B99" s="67">
        <v>73.414426075189738</v>
      </c>
      <c r="C99" s="39"/>
      <c r="D99" s="39"/>
      <c r="E99" s="39"/>
      <c r="F99" s="39"/>
      <c r="G99" s="19">
        <v>73.414426075189738</v>
      </c>
    </row>
    <row r="100" spans="1:7" ht="15" thickBot="1" x14ac:dyDescent="0.35">
      <c r="A100" s="59" t="s">
        <v>222</v>
      </c>
      <c r="B100" s="67"/>
      <c r="C100" s="39"/>
      <c r="D100" s="39">
        <v>72.455122986529602</v>
      </c>
      <c r="E100" s="39">
        <v>74.3490163714972</v>
      </c>
      <c r="F100" s="39"/>
      <c r="G100" s="19">
        <v>73.402069679013394</v>
      </c>
    </row>
    <row r="101" spans="1:7" ht="15" thickBot="1" x14ac:dyDescent="0.35">
      <c r="A101" s="59" t="s">
        <v>152</v>
      </c>
      <c r="B101" s="67">
        <v>72.284312389259924</v>
      </c>
      <c r="C101" s="39"/>
      <c r="D101" s="39"/>
      <c r="E101" s="39">
        <v>75.511709385948734</v>
      </c>
      <c r="F101" s="39"/>
      <c r="G101" s="19">
        <v>73.360111388156199</v>
      </c>
    </row>
    <row r="102" spans="1:7" ht="15" thickBot="1" x14ac:dyDescent="0.35">
      <c r="A102" s="59" t="s">
        <v>59</v>
      </c>
      <c r="B102" s="67">
        <v>71.239143228136257</v>
      </c>
      <c r="C102" s="39">
        <v>75.369458128078819</v>
      </c>
      <c r="D102" s="39">
        <v>69.806763285024147</v>
      </c>
      <c r="E102" s="39">
        <v>74.40087145969494</v>
      </c>
      <c r="F102" s="39">
        <v>75.308641975308646</v>
      </c>
      <c r="G102" s="19">
        <v>73.3057840038622</v>
      </c>
    </row>
    <row r="103" spans="1:7" ht="15" thickBot="1" x14ac:dyDescent="0.35">
      <c r="A103" s="59" t="s">
        <v>415</v>
      </c>
      <c r="B103" s="67">
        <v>71.266928011404133</v>
      </c>
      <c r="C103" s="39"/>
      <c r="D103" s="39"/>
      <c r="E103" s="39">
        <v>75.120540019286409</v>
      </c>
      <c r="F103" s="39"/>
      <c r="G103" s="19">
        <v>73.193734015345271</v>
      </c>
    </row>
    <row r="104" spans="1:7" ht="15" thickBot="1" x14ac:dyDescent="0.35">
      <c r="A104" s="59" t="s">
        <v>395</v>
      </c>
      <c r="B104" s="67"/>
      <c r="C104" s="39"/>
      <c r="D104" s="39">
        <v>73.153483499214246</v>
      </c>
      <c r="E104" s="39"/>
      <c r="F104" s="39"/>
      <c r="G104" s="19">
        <v>73.153483499214246</v>
      </c>
    </row>
    <row r="105" spans="1:7" ht="15" thickBot="1" x14ac:dyDescent="0.35">
      <c r="A105" s="59" t="s">
        <v>103</v>
      </c>
      <c r="B105" s="67">
        <v>70.710382513661202</v>
      </c>
      <c r="C105" s="39"/>
      <c r="D105" s="39"/>
      <c r="E105" s="39"/>
      <c r="F105" s="39">
        <v>75.591985428051004</v>
      </c>
      <c r="G105" s="19">
        <v>73.151183970856096</v>
      </c>
    </row>
    <row r="106" spans="1:7" ht="15" thickBot="1" x14ac:dyDescent="0.35">
      <c r="A106" s="59" t="s">
        <v>238</v>
      </c>
      <c r="B106" s="67"/>
      <c r="C106" s="39"/>
      <c r="D106" s="39">
        <v>73.10057092665788</v>
      </c>
      <c r="E106" s="39"/>
      <c r="F106" s="39"/>
      <c r="G106" s="19">
        <v>73.10057092665788</v>
      </c>
    </row>
    <row r="107" spans="1:7" ht="15" thickBot="1" x14ac:dyDescent="0.35">
      <c r="A107" s="59" t="s">
        <v>331</v>
      </c>
      <c r="B107" s="67"/>
      <c r="C107" s="39"/>
      <c r="D107" s="39">
        <v>73.095135600516571</v>
      </c>
      <c r="E107" s="39"/>
      <c r="F107" s="39"/>
      <c r="G107" s="19">
        <v>73.095135600516571</v>
      </c>
    </row>
    <row r="108" spans="1:7" x14ac:dyDescent="0.3">
      <c r="A108" s="56" t="s">
        <v>283</v>
      </c>
      <c r="B108" s="67">
        <v>70.298281092012132</v>
      </c>
      <c r="C108" s="39"/>
      <c r="D108" s="39">
        <v>70.298281092012132</v>
      </c>
      <c r="E108" s="39">
        <v>74.916822887639128</v>
      </c>
      <c r="F108" s="39"/>
      <c r="G108" s="19">
        <v>73.06940616938833</v>
      </c>
    </row>
    <row r="109" spans="1:7" ht="15" thickBot="1" x14ac:dyDescent="0.35">
      <c r="A109" s="58" t="s">
        <v>290</v>
      </c>
      <c r="B109" s="67">
        <v>73.062381852551979</v>
      </c>
      <c r="C109" s="39"/>
      <c r="D109" s="39"/>
      <c r="E109" s="39"/>
      <c r="F109" s="39"/>
      <c r="G109" s="19">
        <v>73.062381852551979</v>
      </c>
    </row>
    <row r="110" spans="1:7" ht="15" thickBot="1" x14ac:dyDescent="0.35">
      <c r="A110" s="59" t="s">
        <v>112</v>
      </c>
      <c r="B110" s="67">
        <v>70.355731225296452</v>
      </c>
      <c r="C110" s="39">
        <v>74.331550802139034</v>
      </c>
      <c r="D110" s="39"/>
      <c r="E110" s="39">
        <v>74.331550802139034</v>
      </c>
      <c r="F110" s="39"/>
      <c r="G110" s="19">
        <v>73.006277609858174</v>
      </c>
    </row>
    <row r="111" spans="1:7" ht="15" thickBot="1" x14ac:dyDescent="0.35">
      <c r="A111" s="59" t="s">
        <v>187</v>
      </c>
      <c r="B111" s="67">
        <v>71.739130434782609</v>
      </c>
      <c r="C111" s="39"/>
      <c r="D111" s="39">
        <v>71.739130434782609</v>
      </c>
      <c r="E111" s="39">
        <v>75.529411764705884</v>
      </c>
      <c r="F111" s="39"/>
      <c r="G111" s="19">
        <v>73.002557544757039</v>
      </c>
    </row>
    <row r="112" spans="1:7" ht="15" thickBot="1" x14ac:dyDescent="0.35">
      <c r="A112" s="59" t="s">
        <v>411</v>
      </c>
      <c r="B112" s="67"/>
      <c r="C112" s="39"/>
      <c r="D112" s="39">
        <v>72.996992070002733</v>
      </c>
      <c r="E112" s="39"/>
      <c r="F112" s="39"/>
      <c r="G112" s="19">
        <v>72.996992070002733</v>
      </c>
    </row>
    <row r="113" spans="1:7" ht="15" thickBot="1" x14ac:dyDescent="0.35">
      <c r="A113" s="59" t="s">
        <v>234</v>
      </c>
      <c r="B113" s="67">
        <v>72.97961188897078</v>
      </c>
      <c r="C113" s="39"/>
      <c r="D113" s="39"/>
      <c r="E113" s="39"/>
      <c r="F113" s="39"/>
      <c r="G113" s="19">
        <v>72.97961188897078</v>
      </c>
    </row>
    <row r="114" spans="1:7" ht="15" thickBot="1" x14ac:dyDescent="0.35">
      <c r="A114" s="59" t="s">
        <v>281</v>
      </c>
      <c r="B114" s="67">
        <v>69.841668760995219</v>
      </c>
      <c r="C114" s="39"/>
      <c r="D114" s="39">
        <v>75.337186897880542</v>
      </c>
      <c r="E114" s="39">
        <v>74.611810041935854</v>
      </c>
      <c r="F114" s="39"/>
      <c r="G114" s="19">
        <v>72.913679168576209</v>
      </c>
    </row>
    <row r="115" spans="1:7" x14ac:dyDescent="0.3">
      <c r="A115" s="56" t="s">
        <v>309</v>
      </c>
      <c r="B115" s="67"/>
      <c r="C115" s="39"/>
      <c r="D115" s="39">
        <v>72.888269823898128</v>
      </c>
      <c r="E115" s="39"/>
      <c r="F115" s="39"/>
      <c r="G115" s="19">
        <v>72.888269823898128</v>
      </c>
    </row>
    <row r="116" spans="1:7" ht="15" thickBot="1" x14ac:dyDescent="0.35">
      <c r="A116" s="58" t="s">
        <v>345</v>
      </c>
      <c r="B116" s="67">
        <v>70.459250894033502</v>
      </c>
      <c r="C116" s="39"/>
      <c r="D116" s="39">
        <v>75.180375180375179</v>
      </c>
      <c r="E116" s="39">
        <v>77.662337662337663</v>
      </c>
      <c r="F116" s="39"/>
      <c r="G116" s="19">
        <v>72.844093104962667</v>
      </c>
    </row>
    <row r="117" spans="1:7" ht="15" thickBot="1" x14ac:dyDescent="0.35">
      <c r="A117" s="59" t="s">
        <v>276</v>
      </c>
      <c r="B117" s="67"/>
      <c r="C117" s="39"/>
      <c r="D117" s="39">
        <v>72.826086956521735</v>
      </c>
      <c r="E117" s="39"/>
      <c r="F117" s="39"/>
      <c r="G117" s="19">
        <v>72.826086956521735</v>
      </c>
    </row>
    <row r="118" spans="1:7" ht="15" thickBot="1" x14ac:dyDescent="0.35">
      <c r="A118" s="59" t="s">
        <v>408</v>
      </c>
      <c r="B118" s="67">
        <v>72.826086956521735</v>
      </c>
      <c r="C118" s="39"/>
      <c r="D118" s="39"/>
      <c r="E118" s="39"/>
      <c r="F118" s="39"/>
      <c r="G118" s="19">
        <v>72.826086956521735</v>
      </c>
    </row>
    <row r="119" spans="1:7" ht="15" thickBot="1" x14ac:dyDescent="0.35">
      <c r="A119" s="59" t="s">
        <v>113</v>
      </c>
      <c r="B119" s="67">
        <v>72.826086956521735</v>
      </c>
      <c r="C119" s="39"/>
      <c r="D119" s="39"/>
      <c r="E119" s="39"/>
      <c r="F119" s="39"/>
      <c r="G119" s="19">
        <v>72.826086956521735</v>
      </c>
    </row>
    <row r="120" spans="1:7" x14ac:dyDescent="0.3">
      <c r="A120" s="56" t="s">
        <v>373</v>
      </c>
      <c r="B120" s="67"/>
      <c r="C120" s="39"/>
      <c r="D120" s="39">
        <v>72.826086956521735</v>
      </c>
      <c r="E120" s="39"/>
      <c r="F120" s="39"/>
      <c r="G120" s="19">
        <v>72.826086956521735</v>
      </c>
    </row>
    <row r="121" spans="1:7" ht="15" thickBot="1" x14ac:dyDescent="0.35">
      <c r="A121" s="58" t="s">
        <v>400</v>
      </c>
      <c r="B121" s="67"/>
      <c r="C121" s="39"/>
      <c r="D121" s="39">
        <v>72.826086956521735</v>
      </c>
      <c r="E121" s="39"/>
      <c r="F121" s="39"/>
      <c r="G121" s="19">
        <v>72.826086956521735</v>
      </c>
    </row>
    <row r="122" spans="1:7" ht="15" thickBot="1" x14ac:dyDescent="0.35">
      <c r="A122" s="59" t="s">
        <v>337</v>
      </c>
      <c r="B122" s="67">
        <v>72.826086956521735</v>
      </c>
      <c r="C122" s="39"/>
      <c r="D122" s="39">
        <v>72.826086956521735</v>
      </c>
      <c r="E122" s="39"/>
      <c r="F122" s="39"/>
      <c r="G122" s="19">
        <v>72.826086956521735</v>
      </c>
    </row>
    <row r="123" spans="1:7" ht="15" thickBot="1" x14ac:dyDescent="0.35">
      <c r="A123" s="59" t="s">
        <v>172</v>
      </c>
      <c r="B123" s="67">
        <v>72.790264472283638</v>
      </c>
      <c r="C123" s="39"/>
      <c r="D123" s="39"/>
      <c r="E123" s="39"/>
      <c r="F123" s="39"/>
      <c r="G123" s="19">
        <v>72.790264472283638</v>
      </c>
    </row>
    <row r="124" spans="1:7" ht="15" thickBot="1" x14ac:dyDescent="0.35">
      <c r="A124" s="59" t="s">
        <v>502</v>
      </c>
      <c r="B124" s="67"/>
      <c r="C124" s="39"/>
      <c r="D124" s="39"/>
      <c r="E124" s="39">
        <v>72.727272727272734</v>
      </c>
      <c r="F124" s="39"/>
      <c r="G124" s="19">
        <v>72.727272727272734</v>
      </c>
    </row>
    <row r="125" spans="1:7" ht="15" thickBot="1" x14ac:dyDescent="0.35">
      <c r="A125" s="59" t="s">
        <v>150</v>
      </c>
      <c r="B125" s="67">
        <v>69.927536231884062</v>
      </c>
      <c r="C125" s="39"/>
      <c r="D125" s="39"/>
      <c r="E125" s="39"/>
      <c r="F125" s="39">
        <v>75.407407407407419</v>
      </c>
      <c r="G125" s="19">
        <v>72.667471819645741</v>
      </c>
    </row>
    <row r="126" spans="1:7" ht="15" thickBot="1" x14ac:dyDescent="0.35">
      <c r="A126" s="59" t="s">
        <v>242</v>
      </c>
      <c r="B126" s="67">
        <v>72.577552393182543</v>
      </c>
      <c r="C126" s="39"/>
      <c r="D126" s="39"/>
      <c r="E126" s="39"/>
      <c r="F126" s="39"/>
      <c r="G126" s="19">
        <v>72.577552393182543</v>
      </c>
    </row>
    <row r="127" spans="1:7" ht="15" thickBot="1" x14ac:dyDescent="0.35">
      <c r="A127" s="59" t="s">
        <v>369</v>
      </c>
      <c r="B127" s="67">
        <v>69.815704013938756</v>
      </c>
      <c r="C127" s="39"/>
      <c r="D127" s="39"/>
      <c r="E127" s="39">
        <v>75.316074653822994</v>
      </c>
      <c r="F127" s="39"/>
      <c r="G127" s="19">
        <v>72.565889333880875</v>
      </c>
    </row>
    <row r="128" spans="1:7" ht="15" thickBot="1" x14ac:dyDescent="0.35">
      <c r="A128" s="59" t="s">
        <v>352</v>
      </c>
      <c r="B128" s="67">
        <v>72.502587991718428</v>
      </c>
      <c r="C128" s="39"/>
      <c r="D128" s="39">
        <v>72.502587991718428</v>
      </c>
      <c r="E128" s="39"/>
      <c r="F128" s="39"/>
      <c r="G128" s="19">
        <v>72.502587991718428</v>
      </c>
    </row>
    <row r="129" spans="1:7" ht="15" thickBot="1" x14ac:dyDescent="0.35">
      <c r="A129" s="59" t="s">
        <v>477</v>
      </c>
      <c r="B129" s="67"/>
      <c r="C129" s="39"/>
      <c r="D129" s="39"/>
      <c r="E129" s="39">
        <v>72.5</v>
      </c>
      <c r="F129" s="39"/>
      <c r="G129" s="19">
        <v>72.5</v>
      </c>
    </row>
    <row r="130" spans="1:7" ht="15" thickBot="1" x14ac:dyDescent="0.35">
      <c r="A130" s="59" t="s">
        <v>123</v>
      </c>
      <c r="B130" s="67">
        <v>69.836956521739125</v>
      </c>
      <c r="C130" s="39">
        <v>75.375426621160415</v>
      </c>
      <c r="D130" s="39"/>
      <c r="E130" s="39">
        <v>74.607843137254889</v>
      </c>
      <c r="F130" s="39">
        <v>75.333333333333329</v>
      </c>
      <c r="G130" s="19">
        <v>72.409034039494998</v>
      </c>
    </row>
    <row r="131" spans="1:7" ht="15" thickBot="1" x14ac:dyDescent="0.35">
      <c r="A131" s="59" t="s">
        <v>353</v>
      </c>
      <c r="B131" s="67">
        <v>72.407067201923297</v>
      </c>
      <c r="C131" s="39"/>
      <c r="D131" s="39"/>
      <c r="E131" s="39"/>
      <c r="F131" s="39"/>
      <c r="G131" s="19">
        <v>72.407067201923297</v>
      </c>
    </row>
    <row r="132" spans="1:7" ht="15" thickBot="1" x14ac:dyDescent="0.35">
      <c r="A132" s="59" t="s">
        <v>494</v>
      </c>
      <c r="B132" s="67"/>
      <c r="C132" s="39"/>
      <c r="D132" s="39"/>
      <c r="E132" s="39">
        <v>72.340425531914903</v>
      </c>
      <c r="F132" s="39"/>
      <c r="G132" s="19">
        <v>72.340425531914903</v>
      </c>
    </row>
    <row r="133" spans="1:7" ht="15" thickBot="1" x14ac:dyDescent="0.35">
      <c r="A133" s="59" t="s">
        <v>335</v>
      </c>
      <c r="B133" s="67">
        <v>72.308227199531558</v>
      </c>
      <c r="C133" s="39"/>
      <c r="D133" s="39"/>
      <c r="E133" s="39"/>
      <c r="F133" s="39"/>
      <c r="G133" s="19">
        <v>72.308227199531558</v>
      </c>
    </row>
    <row r="134" spans="1:7" ht="15" thickBot="1" x14ac:dyDescent="0.35">
      <c r="A134" s="59" t="s">
        <v>177</v>
      </c>
      <c r="B134" s="67">
        <v>70.490477901545106</v>
      </c>
      <c r="C134" s="39">
        <v>75.867768595041312</v>
      </c>
      <c r="D134" s="39">
        <v>71.834800574919157</v>
      </c>
      <c r="E134" s="39"/>
      <c r="F134" s="39"/>
      <c r="G134" s="19">
        <v>72.282908132710503</v>
      </c>
    </row>
    <row r="135" spans="1:7" x14ac:dyDescent="0.3">
      <c r="A135" s="56" t="s">
        <v>514</v>
      </c>
      <c r="B135" s="67">
        <v>72.242817423540316</v>
      </c>
      <c r="C135" s="39"/>
      <c r="D135" s="39"/>
      <c r="E135" s="39"/>
      <c r="F135" s="39"/>
      <c r="G135" s="19">
        <v>72.242817423540316</v>
      </c>
    </row>
    <row r="136" spans="1:7" ht="15" thickBot="1" x14ac:dyDescent="0.35">
      <c r="A136" s="58" t="s">
        <v>517</v>
      </c>
      <c r="B136" s="67"/>
      <c r="C136" s="39"/>
      <c r="D136" s="39">
        <v>72.2</v>
      </c>
      <c r="E136" s="39"/>
      <c r="F136" s="39"/>
      <c r="G136" s="19">
        <v>72.2</v>
      </c>
    </row>
    <row r="137" spans="1:7" ht="15" thickBot="1" x14ac:dyDescent="0.35">
      <c r="A137" s="59" t="s">
        <v>215</v>
      </c>
      <c r="B137" s="67"/>
      <c r="C137" s="39"/>
      <c r="D137" s="39"/>
      <c r="E137" s="39">
        <v>72.19101123595506</v>
      </c>
      <c r="F137" s="39"/>
      <c r="G137" s="19">
        <v>72.19101123595506</v>
      </c>
    </row>
    <row r="138" spans="1:7" ht="15" thickBot="1" x14ac:dyDescent="0.35">
      <c r="A138" s="59" t="s">
        <v>124</v>
      </c>
      <c r="B138" s="67">
        <v>44.594594594594597</v>
      </c>
      <c r="C138" s="39"/>
      <c r="D138" s="39"/>
      <c r="E138" s="39">
        <v>74.651121709945244</v>
      </c>
      <c r="F138" s="39">
        <v>75.37537537537537</v>
      </c>
      <c r="G138" s="19">
        <v>72.15244656421126</v>
      </c>
    </row>
    <row r="139" spans="1:7" ht="15" thickBot="1" x14ac:dyDescent="0.35">
      <c r="A139" s="59" t="s">
        <v>202</v>
      </c>
      <c r="B139" s="67">
        <v>72.113662269988595</v>
      </c>
      <c r="C139" s="39"/>
      <c r="D139" s="39">
        <v>72.113662269988595</v>
      </c>
      <c r="E139" s="39"/>
      <c r="F139" s="39"/>
      <c r="G139" s="19">
        <v>72.113662269988595</v>
      </c>
    </row>
    <row r="140" spans="1:7" ht="15" thickBot="1" x14ac:dyDescent="0.35">
      <c r="A140" s="59" t="s">
        <v>252</v>
      </c>
      <c r="B140" s="67">
        <v>70.962732919254663</v>
      </c>
      <c r="C140" s="39"/>
      <c r="D140" s="39">
        <v>73.691215616681461</v>
      </c>
      <c r="E140" s="39">
        <v>74.069627851140453</v>
      </c>
      <c r="F140" s="39"/>
      <c r="G140" s="19">
        <v>72.091967221671297</v>
      </c>
    </row>
    <row r="141" spans="1:7" ht="15" thickBot="1" x14ac:dyDescent="0.35">
      <c r="A141" s="59" t="s">
        <v>317</v>
      </c>
      <c r="B141" s="67">
        <v>72.081596188207271</v>
      </c>
      <c r="C141" s="39"/>
      <c r="D141" s="39"/>
      <c r="E141" s="39"/>
      <c r="F141" s="39"/>
      <c r="G141" s="19">
        <v>72.081596188207271</v>
      </c>
    </row>
    <row r="142" spans="1:7" ht="15" thickBot="1" x14ac:dyDescent="0.35">
      <c r="A142" s="59" t="s">
        <v>499</v>
      </c>
      <c r="B142" s="67">
        <v>72.080291970802918</v>
      </c>
      <c r="C142" s="39"/>
      <c r="D142" s="39"/>
      <c r="E142" s="39"/>
      <c r="F142" s="39"/>
      <c r="G142" s="19">
        <v>72.080291970802918</v>
      </c>
    </row>
    <row r="143" spans="1:7" ht="15" thickBot="1" x14ac:dyDescent="0.35">
      <c r="A143" s="59" t="s">
        <v>256</v>
      </c>
      <c r="B143" s="67">
        <v>70.36326756407891</v>
      </c>
      <c r="C143" s="39"/>
      <c r="D143" s="39"/>
      <c r="E143" s="39">
        <v>75.294117647058826</v>
      </c>
      <c r="F143" s="39"/>
      <c r="G143" s="19">
        <v>72.006884258405549</v>
      </c>
    </row>
    <row r="144" spans="1:7" ht="15" thickBot="1" x14ac:dyDescent="0.35">
      <c r="A144" s="59" t="s">
        <v>311</v>
      </c>
      <c r="B144" s="67">
        <v>69.938038227263178</v>
      </c>
      <c r="C144" s="39"/>
      <c r="D144" s="39"/>
      <c r="E144" s="39">
        <v>73.969877806194944</v>
      </c>
      <c r="F144" s="39"/>
      <c r="G144" s="19">
        <v>71.953958016729061</v>
      </c>
    </row>
    <row r="145" spans="1:7" ht="15" thickBot="1" x14ac:dyDescent="0.35">
      <c r="A145" s="59" t="s">
        <v>440</v>
      </c>
      <c r="B145" s="67">
        <v>71.884923632703774</v>
      </c>
      <c r="C145" s="39"/>
      <c r="D145" s="39"/>
      <c r="E145" s="39"/>
      <c r="F145" s="39"/>
      <c r="G145" s="19">
        <v>71.884923632703774</v>
      </c>
    </row>
    <row r="146" spans="1:7" x14ac:dyDescent="0.3">
      <c r="A146" s="56" t="s">
        <v>102</v>
      </c>
      <c r="B146" s="67">
        <v>70.539588154525617</v>
      </c>
      <c r="C146" s="39">
        <v>72.058823529411768</v>
      </c>
      <c r="D146" s="39">
        <v>70.55152979066024</v>
      </c>
      <c r="E146" s="39">
        <v>74.592704728950409</v>
      </c>
      <c r="F146" s="39">
        <v>75.16339869281046</v>
      </c>
      <c r="G146" s="19">
        <v>71.794552645158845</v>
      </c>
    </row>
    <row r="147" spans="1:7" ht="15" thickBot="1" x14ac:dyDescent="0.35">
      <c r="A147" s="58" t="s">
        <v>149</v>
      </c>
      <c r="B147" s="67">
        <v>69.806763285024147</v>
      </c>
      <c r="C147" s="39"/>
      <c r="D147" s="39">
        <v>75.308641975308646</v>
      </c>
      <c r="E147" s="39">
        <v>73.856209150326805</v>
      </c>
      <c r="F147" s="39"/>
      <c r="G147" s="19">
        <v>71.749730488008396</v>
      </c>
    </row>
    <row r="148" spans="1:7" ht="15" thickBot="1" x14ac:dyDescent="0.35">
      <c r="A148" s="59" t="s">
        <v>75</v>
      </c>
      <c r="B148" s="67">
        <v>76.329082429221103</v>
      </c>
      <c r="C148" s="39"/>
      <c r="D148" s="39">
        <v>69.54863091590083</v>
      </c>
      <c r="E148" s="39"/>
      <c r="F148" s="39"/>
      <c r="G148" s="19">
        <v>71.747696271572252</v>
      </c>
    </row>
    <row r="149" spans="1:7" ht="15" thickBot="1" x14ac:dyDescent="0.35">
      <c r="A149" s="59" t="s">
        <v>182</v>
      </c>
      <c r="B149" s="67">
        <v>71.703866325161599</v>
      </c>
      <c r="C149" s="39"/>
      <c r="D149" s="39">
        <v>71.703866325161599</v>
      </c>
      <c r="E149" s="39"/>
      <c r="F149" s="39"/>
      <c r="G149" s="19">
        <v>71.703866325161599</v>
      </c>
    </row>
    <row r="150" spans="1:7" ht="15" thickBot="1" x14ac:dyDescent="0.35">
      <c r="A150" s="59" t="s">
        <v>119</v>
      </c>
      <c r="B150" s="67">
        <v>71.692009058557105</v>
      </c>
      <c r="C150" s="39"/>
      <c r="D150" s="39"/>
      <c r="E150" s="39"/>
      <c r="F150" s="39"/>
      <c r="G150" s="19">
        <v>71.692009058557105</v>
      </c>
    </row>
    <row r="151" spans="1:7" ht="15" thickBot="1" x14ac:dyDescent="0.35">
      <c r="A151" s="59" t="s">
        <v>226</v>
      </c>
      <c r="B151" s="67">
        <v>69.860776230847009</v>
      </c>
      <c r="C151" s="39"/>
      <c r="D151" s="39">
        <v>72.60679439648095</v>
      </c>
      <c r="E151" s="39"/>
      <c r="F151" s="39"/>
      <c r="G151" s="19">
        <v>71.691455007936312</v>
      </c>
    </row>
    <row r="152" spans="1:7" ht="15" thickBot="1" x14ac:dyDescent="0.35">
      <c r="A152" s="59" t="s">
        <v>25</v>
      </c>
      <c r="B152" s="67">
        <v>75.280898876404493</v>
      </c>
      <c r="C152" s="39"/>
      <c r="D152" s="39">
        <v>69.772838299951147</v>
      </c>
      <c r="E152" s="39">
        <v>73.826834104428286</v>
      </c>
      <c r="F152" s="39"/>
      <c r="G152" s="19">
        <v>71.685249576137238</v>
      </c>
    </row>
    <row r="153" spans="1:7" ht="15" thickBot="1" x14ac:dyDescent="0.35">
      <c r="A153" s="59" t="s">
        <v>117</v>
      </c>
      <c r="B153" s="67">
        <v>70.218489240228365</v>
      </c>
      <c r="C153" s="39"/>
      <c r="D153" s="39">
        <v>70.218489240228365</v>
      </c>
      <c r="E153" s="39">
        <v>75.645342312008978</v>
      </c>
      <c r="F153" s="39"/>
      <c r="G153" s="19">
        <v>71.575202508173518</v>
      </c>
    </row>
    <row r="154" spans="1:7" ht="15" thickBot="1" x14ac:dyDescent="0.35">
      <c r="A154" s="59" t="s">
        <v>264</v>
      </c>
      <c r="B154" s="67">
        <v>75.063938618925832</v>
      </c>
      <c r="C154" s="39"/>
      <c r="D154" s="39">
        <v>68.085106382978722</v>
      </c>
      <c r="E154" s="39"/>
      <c r="F154" s="39"/>
      <c r="G154" s="19">
        <v>71.57452250095227</v>
      </c>
    </row>
    <row r="155" spans="1:7" ht="15" thickBot="1" x14ac:dyDescent="0.35">
      <c r="A155" s="59" t="s">
        <v>147</v>
      </c>
      <c r="B155" s="67">
        <v>69.614624505928859</v>
      </c>
      <c r="C155" s="39"/>
      <c r="D155" s="39"/>
      <c r="E155" s="39">
        <v>72.045454545454547</v>
      </c>
      <c r="F155" s="39"/>
      <c r="G155" s="19">
        <v>71.559288537549406</v>
      </c>
    </row>
    <row r="156" spans="1:7" ht="15" thickBot="1" x14ac:dyDescent="0.35">
      <c r="A156" s="59" t="s">
        <v>332</v>
      </c>
      <c r="B156" s="67">
        <v>71.428072137564655</v>
      </c>
      <c r="C156" s="39"/>
      <c r="D156" s="39">
        <v>71.428072137564655</v>
      </c>
      <c r="E156" s="39"/>
      <c r="F156" s="39"/>
      <c r="G156" s="19">
        <v>71.428072137564655</v>
      </c>
    </row>
    <row r="157" spans="1:7" x14ac:dyDescent="0.3">
      <c r="A157" s="56" t="s">
        <v>277</v>
      </c>
      <c r="B157" s="67">
        <v>69.806763285024147</v>
      </c>
      <c r="C157" s="39"/>
      <c r="D157" s="39">
        <v>69.806763285024147</v>
      </c>
      <c r="E157" s="39">
        <v>74.582425562817718</v>
      </c>
      <c r="F157" s="39"/>
      <c r="G157" s="19">
        <v>71.171238221536598</v>
      </c>
    </row>
    <row r="158" spans="1:7" ht="15" thickBot="1" x14ac:dyDescent="0.35">
      <c r="A158" s="58" t="s">
        <v>265</v>
      </c>
      <c r="B158" s="67">
        <v>71.614218851114416</v>
      </c>
      <c r="C158" s="39"/>
      <c r="D158" s="39">
        <v>69.778545306785858</v>
      </c>
      <c r="E158" s="39"/>
      <c r="F158" s="39"/>
      <c r="G158" s="19">
        <v>71.155300465032283</v>
      </c>
    </row>
    <row r="159" spans="1:7" ht="15" thickBot="1" x14ac:dyDescent="0.35">
      <c r="A159" s="59" t="s">
        <v>135</v>
      </c>
      <c r="B159" s="67">
        <v>67.126689464256643</v>
      </c>
      <c r="C159" s="39"/>
      <c r="D159" s="39">
        <v>70.534141778551501</v>
      </c>
      <c r="E159" s="39">
        <v>72.728508906672573</v>
      </c>
      <c r="F159" s="39"/>
      <c r="G159" s="19">
        <v>71.130810245017003</v>
      </c>
    </row>
    <row r="160" spans="1:7" ht="15" thickBot="1" x14ac:dyDescent="0.35">
      <c r="A160" s="59" t="s">
        <v>423</v>
      </c>
      <c r="B160" s="67"/>
      <c r="C160" s="39"/>
      <c r="D160" s="39">
        <v>71.033881052784636</v>
      </c>
      <c r="E160" s="39"/>
      <c r="F160" s="39"/>
      <c r="G160" s="19">
        <v>71.033881052784636</v>
      </c>
    </row>
    <row r="161" spans="1:7" ht="15" thickBot="1" x14ac:dyDescent="0.35">
      <c r="A161" s="59" t="s">
        <v>341</v>
      </c>
      <c r="B161" s="67">
        <v>71.014492753623188</v>
      </c>
      <c r="C161" s="39"/>
      <c r="D161" s="39"/>
      <c r="E161" s="39"/>
      <c r="F161" s="39"/>
      <c r="G161" s="19">
        <v>71.014492753623188</v>
      </c>
    </row>
    <row r="162" spans="1:7" ht="15" thickBot="1" x14ac:dyDescent="0.35">
      <c r="A162" s="59" t="s">
        <v>65</v>
      </c>
      <c r="B162" s="67">
        <v>69.647851512840063</v>
      </c>
      <c r="C162" s="39"/>
      <c r="D162" s="39"/>
      <c r="E162" s="39">
        <v>73.718610251117994</v>
      </c>
      <c r="F162" s="39"/>
      <c r="G162" s="19">
        <v>71.00477109226604</v>
      </c>
    </row>
    <row r="163" spans="1:7" ht="15" thickBot="1" x14ac:dyDescent="0.35">
      <c r="A163" s="59" t="s">
        <v>483</v>
      </c>
      <c r="B163" s="67">
        <v>70.959595959595958</v>
      </c>
      <c r="C163" s="39"/>
      <c r="D163" s="39"/>
      <c r="E163" s="39"/>
      <c r="F163" s="39"/>
      <c r="G163" s="19">
        <v>70.959595959595958</v>
      </c>
    </row>
    <row r="164" spans="1:7" ht="15" thickBot="1" x14ac:dyDescent="0.35">
      <c r="A164" s="59" t="s">
        <v>188</v>
      </c>
      <c r="B164" s="67">
        <v>70.761316872427983</v>
      </c>
      <c r="C164" s="39">
        <v>72.37880496054116</v>
      </c>
      <c r="D164" s="39">
        <v>70.410628019323667</v>
      </c>
      <c r="E164" s="39"/>
      <c r="F164" s="39"/>
      <c r="G164" s="19">
        <v>70.914001936078748</v>
      </c>
    </row>
    <row r="165" spans="1:7" ht="15" thickBot="1" x14ac:dyDescent="0.35">
      <c r="A165" s="59" t="s">
        <v>53</v>
      </c>
      <c r="B165" s="67">
        <v>70.447132836594889</v>
      </c>
      <c r="C165" s="39"/>
      <c r="D165" s="39"/>
      <c r="E165" s="39">
        <v>72.615486872715181</v>
      </c>
      <c r="F165" s="39"/>
      <c r="G165" s="19">
        <v>70.88080364381895</v>
      </c>
    </row>
    <row r="166" spans="1:7" x14ac:dyDescent="0.3">
      <c r="A166" s="56" t="s">
        <v>178</v>
      </c>
      <c r="B166" s="67">
        <v>70.769682726204465</v>
      </c>
      <c r="C166" s="39"/>
      <c r="D166" s="39">
        <v>70.769682726204465</v>
      </c>
      <c r="E166" s="39"/>
      <c r="F166" s="39"/>
      <c r="G166" s="19">
        <v>70.769682726204465</v>
      </c>
    </row>
    <row r="167" spans="1:7" ht="15" thickBot="1" x14ac:dyDescent="0.35">
      <c r="A167" s="58" t="s">
        <v>248</v>
      </c>
      <c r="B167" s="67">
        <v>70.762245459548708</v>
      </c>
      <c r="C167" s="39"/>
      <c r="D167" s="39"/>
      <c r="E167" s="39"/>
      <c r="F167" s="39"/>
      <c r="G167" s="19">
        <v>70.762245459548708</v>
      </c>
    </row>
    <row r="168" spans="1:7" ht="15" thickBot="1" x14ac:dyDescent="0.35">
      <c r="A168" s="59" t="s">
        <v>362</v>
      </c>
      <c r="B168" s="67">
        <v>72.393684326346488</v>
      </c>
      <c r="C168" s="39">
        <v>70.624048706240487</v>
      </c>
      <c r="D168" s="39">
        <v>68.406233630172864</v>
      </c>
      <c r="E168" s="39">
        <v>72.64351523742026</v>
      </c>
      <c r="F168" s="39"/>
      <c r="G168" s="19">
        <v>70.739643590536588</v>
      </c>
    </row>
    <row r="169" spans="1:7" ht="15" thickBot="1" x14ac:dyDescent="0.35">
      <c r="A169" s="59" t="s">
        <v>121</v>
      </c>
      <c r="B169" s="67">
        <v>72.528352579503462</v>
      </c>
      <c r="C169" s="39"/>
      <c r="D169" s="39">
        <v>69.774471053243431</v>
      </c>
      <c r="E169" s="39">
        <v>73.828247876690781</v>
      </c>
      <c r="F169" s="39"/>
      <c r="G169" s="19">
        <v>70.730625040840167</v>
      </c>
    </row>
    <row r="170" spans="1:7" ht="15" thickBot="1" x14ac:dyDescent="0.35">
      <c r="A170" s="59" t="s">
        <v>236</v>
      </c>
      <c r="B170" s="67">
        <v>69.652491272611869</v>
      </c>
      <c r="C170" s="39"/>
      <c r="D170" s="39">
        <v>70.574156352480699</v>
      </c>
      <c r="E170" s="39">
        <v>73.722627737226276</v>
      </c>
      <c r="F170" s="39"/>
      <c r="G170" s="19">
        <v>70.719172044148252</v>
      </c>
    </row>
    <row r="171" spans="1:7" ht="15" thickBot="1" x14ac:dyDescent="0.35">
      <c r="A171" s="59" t="s">
        <v>300</v>
      </c>
      <c r="B171" s="67">
        <v>70.622796709753231</v>
      </c>
      <c r="C171" s="39"/>
      <c r="D171" s="39"/>
      <c r="E171" s="39"/>
      <c r="F171" s="39"/>
      <c r="G171" s="19">
        <v>70.622796709753231</v>
      </c>
    </row>
    <row r="172" spans="1:7" ht="15" thickBot="1" x14ac:dyDescent="0.35">
      <c r="A172" s="59" t="s">
        <v>361</v>
      </c>
      <c r="B172" s="67"/>
      <c r="C172" s="39"/>
      <c r="D172" s="39"/>
      <c r="E172" s="39">
        <v>70.604899183469428</v>
      </c>
      <c r="F172" s="39"/>
      <c r="G172" s="19">
        <v>70.604899183469428</v>
      </c>
    </row>
    <row r="173" spans="1:7" ht="15" thickBot="1" x14ac:dyDescent="0.35">
      <c r="A173" s="59" t="s">
        <v>82</v>
      </c>
      <c r="B173" s="67">
        <v>70.149268683630538</v>
      </c>
      <c r="C173" s="39"/>
      <c r="D173" s="39">
        <v>70.897615708274898</v>
      </c>
      <c r="E173" s="39"/>
      <c r="F173" s="39"/>
      <c r="G173" s="19">
        <v>70.59827689841714</v>
      </c>
    </row>
    <row r="174" spans="1:7" ht="15" thickBot="1" x14ac:dyDescent="0.35">
      <c r="A174" s="59" t="s">
        <v>141</v>
      </c>
      <c r="B174" s="67">
        <v>69.785649133475232</v>
      </c>
      <c r="C174" s="39"/>
      <c r="D174" s="39">
        <v>69.785649133475232</v>
      </c>
      <c r="E174" s="39">
        <v>72.2027972027972</v>
      </c>
      <c r="F174" s="39"/>
      <c r="G174" s="19">
        <v>70.591365156582555</v>
      </c>
    </row>
    <row r="175" spans="1:7" ht="15" thickBot="1" x14ac:dyDescent="0.35">
      <c r="A175" s="59" t="s">
        <v>304</v>
      </c>
      <c r="B175" s="67"/>
      <c r="C175" s="39"/>
      <c r="D175" s="39"/>
      <c r="E175" s="39">
        <v>70.417184320927632</v>
      </c>
      <c r="F175" s="39"/>
      <c r="G175" s="19">
        <v>70.417184320927632</v>
      </c>
    </row>
    <row r="176" spans="1:7" ht="15" thickBot="1" x14ac:dyDescent="0.35">
      <c r="A176" s="59" t="s">
        <v>151</v>
      </c>
      <c r="B176" s="67">
        <v>70.410628019323667</v>
      </c>
      <c r="C176" s="39"/>
      <c r="D176" s="39">
        <v>70.410628019323667</v>
      </c>
      <c r="E176" s="39"/>
      <c r="F176" s="39"/>
      <c r="G176" s="19">
        <v>70.410628019323667</v>
      </c>
    </row>
    <row r="177" spans="1:7" ht="15" thickBot="1" x14ac:dyDescent="0.35">
      <c r="A177" s="59" t="s">
        <v>469</v>
      </c>
      <c r="B177" s="67">
        <v>70.370370370370367</v>
      </c>
      <c r="C177" s="39"/>
      <c r="D177" s="39"/>
      <c r="E177" s="39"/>
      <c r="F177" s="39"/>
      <c r="G177" s="19">
        <v>70.370370370370367</v>
      </c>
    </row>
    <row r="178" spans="1:7" ht="15" thickBot="1" x14ac:dyDescent="0.35">
      <c r="A178" s="59" t="s">
        <v>227</v>
      </c>
      <c r="B178" s="67"/>
      <c r="C178" s="39"/>
      <c r="D178" s="39">
        <v>70.355731225296452</v>
      </c>
      <c r="E178" s="39"/>
      <c r="F178" s="39"/>
      <c r="G178" s="19">
        <v>70.355731225296452</v>
      </c>
    </row>
    <row r="179" spans="1:7" ht="15" thickBot="1" x14ac:dyDescent="0.35">
      <c r="A179" s="59" t="s">
        <v>387</v>
      </c>
      <c r="B179" s="67">
        <v>70.238095238095241</v>
      </c>
      <c r="C179" s="39"/>
      <c r="D179" s="39"/>
      <c r="E179" s="39"/>
      <c r="F179" s="39"/>
      <c r="G179" s="19">
        <v>70.238095238095241</v>
      </c>
    </row>
    <row r="180" spans="1:7" x14ac:dyDescent="0.3">
      <c r="A180" s="56" t="s">
        <v>79</v>
      </c>
      <c r="B180" s="67">
        <v>70.218971511129169</v>
      </c>
      <c r="C180" s="39"/>
      <c r="D180" s="39"/>
      <c r="E180" s="39"/>
      <c r="F180" s="39"/>
      <c r="G180" s="19">
        <v>70.218971511129169</v>
      </c>
    </row>
    <row r="181" spans="1:7" ht="15" thickBot="1" x14ac:dyDescent="0.35">
      <c r="A181" s="58" t="s">
        <v>86</v>
      </c>
      <c r="B181" s="67">
        <v>70.161977834612117</v>
      </c>
      <c r="C181" s="39"/>
      <c r="D181" s="39">
        <v>70.161977834612117</v>
      </c>
      <c r="E181" s="39"/>
      <c r="F181" s="39"/>
      <c r="G181" s="19">
        <v>70.161977834612117</v>
      </c>
    </row>
    <row r="182" spans="1:7" ht="15" thickBot="1" x14ac:dyDescent="0.35">
      <c r="A182" s="59" t="s">
        <v>503</v>
      </c>
      <c r="B182" s="67">
        <v>70.160256410256423</v>
      </c>
      <c r="C182" s="39"/>
      <c r="D182" s="39"/>
      <c r="E182" s="39"/>
      <c r="F182" s="39"/>
      <c r="G182" s="19">
        <v>70.160256410256423</v>
      </c>
    </row>
    <row r="183" spans="1:7" ht="15" thickBot="1" x14ac:dyDescent="0.35">
      <c r="A183" s="59" t="s">
        <v>433</v>
      </c>
      <c r="B183" s="67">
        <v>70.153243050605838</v>
      </c>
      <c r="C183" s="39"/>
      <c r="D183" s="39"/>
      <c r="E183" s="39"/>
      <c r="F183" s="39"/>
      <c r="G183" s="19">
        <v>70.153243050605838</v>
      </c>
    </row>
    <row r="184" spans="1:7" ht="15" thickBot="1" x14ac:dyDescent="0.35">
      <c r="A184" s="59" t="s">
        <v>240</v>
      </c>
      <c r="B184" s="67">
        <v>70.142243692968336</v>
      </c>
      <c r="C184" s="39"/>
      <c r="D184" s="39"/>
      <c r="E184" s="39"/>
      <c r="F184" s="39"/>
      <c r="G184" s="19">
        <v>70.142243692968336</v>
      </c>
    </row>
    <row r="185" spans="1:7" ht="15" thickBot="1" x14ac:dyDescent="0.35">
      <c r="A185" s="59" t="s">
        <v>396</v>
      </c>
      <c r="B185" s="67">
        <v>70.05087881591119</v>
      </c>
      <c r="C185" s="39"/>
      <c r="D185" s="39"/>
      <c r="E185" s="39"/>
      <c r="F185" s="39"/>
      <c r="G185" s="19">
        <v>70.05087881591119</v>
      </c>
    </row>
    <row r="186" spans="1:7" ht="15" thickBot="1" x14ac:dyDescent="0.35">
      <c r="A186" s="59" t="s">
        <v>16</v>
      </c>
      <c r="B186" s="67">
        <v>70.039018952062435</v>
      </c>
      <c r="C186" s="39"/>
      <c r="D186" s="39"/>
      <c r="E186" s="39"/>
      <c r="F186" s="39"/>
      <c r="G186" s="19">
        <v>70.039018952062435</v>
      </c>
    </row>
    <row r="187" spans="1:7" ht="15" thickBot="1" x14ac:dyDescent="0.35">
      <c r="A187" s="59" t="s">
        <v>427</v>
      </c>
      <c r="B187" s="67"/>
      <c r="C187" s="39"/>
      <c r="D187" s="39">
        <v>70.014992503748132</v>
      </c>
      <c r="E187" s="39"/>
      <c r="F187" s="39"/>
      <c r="G187" s="19">
        <v>70.014992503748132</v>
      </c>
    </row>
    <row r="188" spans="1:7" ht="15" thickBot="1" x14ac:dyDescent="0.35">
      <c r="A188" s="59" t="s">
        <v>288</v>
      </c>
      <c r="B188" s="67">
        <v>70.422379184971973</v>
      </c>
      <c r="C188" s="39"/>
      <c r="D188" s="39">
        <v>69.180805938494174</v>
      </c>
      <c r="E188" s="39"/>
      <c r="F188" s="39"/>
      <c r="G188" s="19">
        <v>70.00852143614604</v>
      </c>
    </row>
    <row r="189" spans="1:7" ht="15" thickBot="1" x14ac:dyDescent="0.35">
      <c r="A189" s="59" t="s">
        <v>351</v>
      </c>
      <c r="B189" s="67">
        <v>69.991997866097634</v>
      </c>
      <c r="C189" s="39"/>
      <c r="D189" s="39"/>
      <c r="E189" s="39"/>
      <c r="F189" s="39"/>
      <c r="G189" s="19">
        <v>69.991997866097634</v>
      </c>
    </row>
    <row r="190" spans="1:7" ht="15" thickBot="1" x14ac:dyDescent="0.35">
      <c r="A190" s="59" t="s">
        <v>185</v>
      </c>
      <c r="B190" s="67">
        <v>69.96567505720823</v>
      </c>
      <c r="C190" s="39"/>
      <c r="D190" s="39"/>
      <c r="E190" s="39"/>
      <c r="F190" s="39"/>
      <c r="G190" s="19">
        <v>69.96567505720823</v>
      </c>
    </row>
    <row r="191" spans="1:7" ht="15" thickBot="1" x14ac:dyDescent="0.35">
      <c r="A191" s="59" t="s">
        <v>107</v>
      </c>
      <c r="B191" s="67">
        <v>69.96567505720823</v>
      </c>
      <c r="C191" s="39"/>
      <c r="D191" s="39"/>
      <c r="E191" s="39"/>
      <c r="F191" s="39"/>
      <c r="G191" s="19">
        <v>69.96567505720823</v>
      </c>
    </row>
    <row r="192" spans="1:7" ht="15" thickBot="1" x14ac:dyDescent="0.35">
      <c r="A192" s="59" t="s">
        <v>484</v>
      </c>
      <c r="B192" s="67">
        <v>69.93127147766323</v>
      </c>
      <c r="C192" s="39"/>
      <c r="D192" s="39"/>
      <c r="E192" s="39"/>
      <c r="F192" s="39"/>
      <c r="G192" s="19">
        <v>69.93127147766323</v>
      </c>
    </row>
    <row r="193" spans="1:7" ht="15" thickBot="1" x14ac:dyDescent="0.35">
      <c r="A193" s="59" t="s">
        <v>101</v>
      </c>
      <c r="B193" s="67">
        <v>69.927536231884062</v>
      </c>
      <c r="C193" s="39"/>
      <c r="D193" s="39"/>
      <c r="E193" s="39"/>
      <c r="F193" s="39"/>
      <c r="G193" s="19">
        <v>69.927536231884062</v>
      </c>
    </row>
    <row r="194" spans="1:7" x14ac:dyDescent="0.3">
      <c r="A194" s="56" t="s">
        <v>320</v>
      </c>
      <c r="B194" s="67">
        <v>69.909862142099684</v>
      </c>
      <c r="C194" s="39"/>
      <c r="D194" s="39"/>
      <c r="E194" s="39"/>
      <c r="F194" s="39"/>
      <c r="G194" s="19">
        <v>69.909862142099684</v>
      </c>
    </row>
    <row r="195" spans="1:7" ht="15" thickBot="1" x14ac:dyDescent="0.35">
      <c r="A195" s="58" t="s">
        <v>315</v>
      </c>
      <c r="B195" s="67">
        <v>69.900240798073625</v>
      </c>
      <c r="C195" s="39"/>
      <c r="D195" s="39"/>
      <c r="E195" s="39"/>
      <c r="F195" s="39"/>
      <c r="G195" s="19">
        <v>69.900240798073625</v>
      </c>
    </row>
    <row r="196" spans="1:7" ht="15" thickBot="1" x14ac:dyDescent="0.35">
      <c r="A196" s="59" t="s">
        <v>191</v>
      </c>
      <c r="B196" s="67">
        <v>69.896557297559397</v>
      </c>
      <c r="C196" s="39"/>
      <c r="D196" s="39"/>
      <c r="E196" s="39"/>
      <c r="F196" s="39"/>
      <c r="G196" s="19">
        <v>69.896557297559397</v>
      </c>
    </row>
    <row r="197" spans="1:7" ht="15" thickBot="1" x14ac:dyDescent="0.35">
      <c r="A197" s="59" t="s">
        <v>412</v>
      </c>
      <c r="B197" s="67">
        <v>69.875776397515537</v>
      </c>
      <c r="C197" s="39"/>
      <c r="D197" s="39">
        <v>69.875776397515537</v>
      </c>
      <c r="E197" s="39"/>
      <c r="F197" s="39"/>
      <c r="G197" s="19">
        <v>69.875776397515537</v>
      </c>
    </row>
    <row r="198" spans="1:7" ht="15" thickBot="1" x14ac:dyDescent="0.35">
      <c r="A198" s="59" t="s">
        <v>204</v>
      </c>
      <c r="B198" s="67">
        <v>72.014210093534786</v>
      </c>
      <c r="C198" s="39"/>
      <c r="D198" s="39">
        <v>70.657256084329774</v>
      </c>
      <c r="E198" s="39">
        <v>66.747118328048344</v>
      </c>
      <c r="F198" s="39"/>
      <c r="G198" s="19">
        <v>69.872652042963836</v>
      </c>
    </row>
    <row r="199" spans="1:7" ht="15" thickBot="1" x14ac:dyDescent="0.35">
      <c r="A199" s="59" t="s">
        <v>346</v>
      </c>
      <c r="B199" s="67"/>
      <c r="C199" s="39"/>
      <c r="D199" s="39">
        <v>69.860776230847009</v>
      </c>
      <c r="E199" s="39"/>
      <c r="F199" s="39"/>
      <c r="G199" s="19">
        <v>69.860776230847009</v>
      </c>
    </row>
    <row r="200" spans="1:7" ht="15" thickBot="1" x14ac:dyDescent="0.35">
      <c r="A200" s="59" t="s">
        <v>99</v>
      </c>
      <c r="B200" s="67">
        <v>69.85696581637923</v>
      </c>
      <c r="C200" s="39"/>
      <c r="D200" s="39">
        <v>69.85696581637923</v>
      </c>
      <c r="E200" s="39"/>
      <c r="F200" s="39"/>
      <c r="G200" s="19">
        <v>69.85696581637923</v>
      </c>
    </row>
    <row r="201" spans="1:7" ht="15" thickBot="1" x14ac:dyDescent="0.35">
      <c r="A201" s="59" t="s">
        <v>168</v>
      </c>
      <c r="B201" s="67">
        <v>69.836573250751215</v>
      </c>
      <c r="C201" s="39"/>
      <c r="D201" s="39">
        <v>69.836573250751215</v>
      </c>
      <c r="E201" s="39"/>
      <c r="F201" s="39"/>
      <c r="G201" s="19">
        <v>69.836573250751215</v>
      </c>
    </row>
    <row r="202" spans="1:7" ht="15" thickBot="1" x14ac:dyDescent="0.35">
      <c r="A202" s="59" t="s">
        <v>287</v>
      </c>
      <c r="B202" s="67">
        <v>69.829149373413372</v>
      </c>
      <c r="C202" s="39"/>
      <c r="D202" s="39"/>
      <c r="E202" s="39"/>
      <c r="F202" s="39"/>
      <c r="G202" s="19">
        <v>69.829149373413372</v>
      </c>
    </row>
    <row r="203" spans="1:7" ht="15" thickBot="1" x14ac:dyDescent="0.35">
      <c r="A203" s="59" t="s">
        <v>399</v>
      </c>
      <c r="B203" s="67">
        <v>69.828602877584714</v>
      </c>
      <c r="C203" s="39"/>
      <c r="D203" s="39"/>
      <c r="E203" s="39"/>
      <c r="F203" s="39"/>
      <c r="G203" s="19">
        <v>69.828602877584714</v>
      </c>
    </row>
    <row r="204" spans="1:7" ht="15" thickBot="1" x14ac:dyDescent="0.35">
      <c r="A204" s="59" t="s">
        <v>339</v>
      </c>
      <c r="B204" s="67"/>
      <c r="C204" s="39"/>
      <c r="D204" s="39">
        <v>69.82825313321986</v>
      </c>
      <c r="E204" s="39"/>
      <c r="F204" s="39"/>
      <c r="G204" s="19">
        <v>69.82825313321986</v>
      </c>
    </row>
    <row r="205" spans="1:7" ht="15" thickBot="1" x14ac:dyDescent="0.35">
      <c r="A205" s="59" t="s">
        <v>199</v>
      </c>
      <c r="B205" s="67"/>
      <c r="C205" s="39"/>
      <c r="D205" s="39">
        <v>69.827586206896555</v>
      </c>
      <c r="E205" s="39"/>
      <c r="F205" s="39"/>
      <c r="G205" s="19">
        <v>69.827586206896555</v>
      </c>
    </row>
    <row r="206" spans="1:7" ht="15" thickBot="1" x14ac:dyDescent="0.35">
      <c r="A206" s="59" t="s">
        <v>298</v>
      </c>
      <c r="B206" s="67">
        <v>69.806763285024147</v>
      </c>
      <c r="C206" s="39"/>
      <c r="D206" s="39"/>
      <c r="E206" s="39"/>
      <c r="F206" s="39"/>
      <c r="G206" s="19">
        <v>69.806763285024147</v>
      </c>
    </row>
    <row r="207" spans="1:7" ht="15" thickBot="1" x14ac:dyDescent="0.35">
      <c r="A207" s="59" t="s">
        <v>438</v>
      </c>
      <c r="B207" s="67">
        <v>69.794734107050061</v>
      </c>
      <c r="C207" s="39"/>
      <c r="D207" s="39"/>
      <c r="E207" s="39"/>
      <c r="F207" s="39"/>
      <c r="G207" s="19">
        <v>69.794734107050061</v>
      </c>
    </row>
    <row r="208" spans="1:7" ht="15" thickBot="1" x14ac:dyDescent="0.35">
      <c r="A208" s="59" t="s">
        <v>133</v>
      </c>
      <c r="B208" s="67">
        <v>69.791779048441043</v>
      </c>
      <c r="C208" s="39"/>
      <c r="D208" s="39">
        <v>69.791779048441043</v>
      </c>
      <c r="E208" s="39"/>
      <c r="F208" s="39"/>
      <c r="G208" s="19">
        <v>69.791779048441043</v>
      </c>
    </row>
    <row r="209" spans="1:7" ht="15" thickBot="1" x14ac:dyDescent="0.35">
      <c r="A209" s="59" t="s">
        <v>374</v>
      </c>
      <c r="B209" s="67">
        <v>69.782608695652172</v>
      </c>
      <c r="C209" s="39"/>
      <c r="D209" s="39"/>
      <c r="E209" s="39"/>
      <c r="F209" s="39"/>
      <c r="G209" s="19">
        <v>69.782608695652172</v>
      </c>
    </row>
    <row r="210" spans="1:7" ht="15" thickBot="1" x14ac:dyDescent="0.35">
      <c r="A210" s="59" t="s">
        <v>436</v>
      </c>
      <c r="B210" s="67">
        <v>69.778545306785873</v>
      </c>
      <c r="C210" s="39"/>
      <c r="D210" s="39"/>
      <c r="E210" s="39"/>
      <c r="F210" s="39"/>
      <c r="G210" s="19">
        <v>69.778545306785873</v>
      </c>
    </row>
    <row r="211" spans="1:7" ht="15" thickBot="1" x14ac:dyDescent="0.35">
      <c r="A211" s="59" t="s">
        <v>467</v>
      </c>
      <c r="B211" s="67">
        <v>70.53872053872054</v>
      </c>
      <c r="C211" s="39"/>
      <c r="D211" s="39">
        <v>68.888888888888886</v>
      </c>
      <c r="E211" s="39"/>
      <c r="F211" s="39"/>
      <c r="G211" s="19">
        <v>69.713804713804706</v>
      </c>
    </row>
    <row r="212" spans="1:7" ht="15" thickBot="1" x14ac:dyDescent="0.35">
      <c r="A212" s="59" t="s">
        <v>247</v>
      </c>
      <c r="B212" s="67">
        <v>69.666329625884742</v>
      </c>
      <c r="C212" s="39"/>
      <c r="D212" s="39">
        <v>69.666329625884742</v>
      </c>
      <c r="E212" s="39"/>
      <c r="F212" s="39"/>
      <c r="G212" s="19">
        <v>69.666329625884742</v>
      </c>
    </row>
    <row r="213" spans="1:7" ht="15" thickBot="1" x14ac:dyDescent="0.35">
      <c r="A213" s="59" t="s">
        <v>134</v>
      </c>
      <c r="B213" s="67">
        <v>69.629156010230176</v>
      </c>
      <c r="C213" s="39"/>
      <c r="D213" s="39"/>
      <c r="E213" s="39"/>
      <c r="F213" s="39"/>
      <c r="G213" s="19">
        <v>69.629156010230176</v>
      </c>
    </row>
    <row r="214" spans="1:7" x14ac:dyDescent="0.3">
      <c r="A214" s="56" t="s">
        <v>380</v>
      </c>
      <c r="B214" s="67">
        <v>69.620165266300944</v>
      </c>
      <c r="C214" s="39"/>
      <c r="D214" s="39"/>
      <c r="E214" s="39"/>
      <c r="F214" s="39"/>
      <c r="G214" s="19">
        <v>69.620165266300944</v>
      </c>
    </row>
    <row r="215" spans="1:7" ht="15" thickBot="1" x14ac:dyDescent="0.35">
      <c r="A215" s="58" t="s">
        <v>394</v>
      </c>
      <c r="B215" s="67"/>
      <c r="C215" s="39"/>
      <c r="D215" s="39">
        <v>69.602063375092115</v>
      </c>
      <c r="E215" s="39"/>
      <c r="F215" s="39"/>
      <c r="G215" s="19">
        <v>69.602063375092115</v>
      </c>
    </row>
    <row r="216" spans="1:7" ht="15" thickBot="1" x14ac:dyDescent="0.35">
      <c r="A216" s="59" t="s">
        <v>233</v>
      </c>
      <c r="B216" s="67">
        <v>69.581440622972096</v>
      </c>
      <c r="C216" s="39"/>
      <c r="D216" s="39"/>
      <c r="E216" s="39"/>
      <c r="F216" s="39"/>
      <c r="G216" s="19">
        <v>69.581440622972096</v>
      </c>
    </row>
    <row r="217" spans="1:7" x14ac:dyDescent="0.3">
      <c r="A217" s="56" t="s">
        <v>363</v>
      </c>
      <c r="B217" s="67">
        <v>69.581440622972096</v>
      </c>
      <c r="C217" s="39"/>
      <c r="D217" s="39"/>
      <c r="E217" s="39"/>
      <c r="F217" s="39"/>
      <c r="G217" s="19">
        <v>69.581440622972096</v>
      </c>
    </row>
    <row r="218" spans="1:7" ht="15" thickBot="1" x14ac:dyDescent="0.35">
      <c r="A218" s="58" t="s">
        <v>397</v>
      </c>
      <c r="B218" s="67">
        <v>69.519208649643431</v>
      </c>
      <c r="C218" s="39"/>
      <c r="D218" s="39">
        <v>69.519208649643431</v>
      </c>
      <c r="E218" s="39"/>
      <c r="F218" s="39"/>
      <c r="G218" s="19">
        <v>69.519208649643431</v>
      </c>
    </row>
    <row r="219" spans="1:7" x14ac:dyDescent="0.3">
      <c r="A219" s="56" t="s">
        <v>442</v>
      </c>
      <c r="B219" s="67"/>
      <c r="C219" s="39"/>
      <c r="D219" s="39">
        <v>69.509083486425808</v>
      </c>
      <c r="E219" s="39"/>
      <c r="F219" s="39"/>
      <c r="G219" s="19">
        <v>69.509083486425808</v>
      </c>
    </row>
    <row r="220" spans="1:7" ht="15" thickBot="1" x14ac:dyDescent="0.35">
      <c r="A220" s="58" t="s">
        <v>432</v>
      </c>
      <c r="B220" s="67">
        <v>69.498669032830534</v>
      </c>
      <c r="C220" s="39"/>
      <c r="D220" s="39"/>
      <c r="E220" s="39"/>
      <c r="F220" s="39"/>
      <c r="G220" s="19">
        <v>69.498669032830534</v>
      </c>
    </row>
    <row r="221" spans="1:7" ht="15" thickBot="1" x14ac:dyDescent="0.35">
      <c r="A221" s="59" t="s">
        <v>367</v>
      </c>
      <c r="B221" s="67">
        <v>86.920688007644529</v>
      </c>
      <c r="C221" s="39"/>
      <c r="D221" s="39"/>
      <c r="E221" s="39">
        <v>51.823661401733467</v>
      </c>
      <c r="F221" s="39"/>
      <c r="G221" s="19">
        <v>69.372174704689002</v>
      </c>
    </row>
    <row r="222" spans="1:7" ht="15" thickBot="1" x14ac:dyDescent="0.35">
      <c r="A222" s="59" t="s">
        <v>165</v>
      </c>
      <c r="B222" s="67">
        <v>69.357076780758547</v>
      </c>
      <c r="C222" s="39"/>
      <c r="D222" s="39"/>
      <c r="E222" s="39"/>
      <c r="F222" s="39"/>
      <c r="G222" s="19">
        <v>69.357076780758547</v>
      </c>
    </row>
    <row r="223" spans="1:7" ht="15" thickBot="1" x14ac:dyDescent="0.35">
      <c r="A223" s="59" t="s">
        <v>49</v>
      </c>
      <c r="B223" s="67">
        <v>67.676695407570477</v>
      </c>
      <c r="C223" s="39"/>
      <c r="D223" s="39">
        <v>69.730324711062195</v>
      </c>
      <c r="E223" s="39"/>
      <c r="F223" s="39">
        <v>75.246132208157519</v>
      </c>
      <c r="G223" s="19">
        <v>69.280539758250271</v>
      </c>
    </row>
    <row r="224" spans="1:7" ht="15" thickBot="1" x14ac:dyDescent="0.35">
      <c r="A224" s="59" t="s">
        <v>430</v>
      </c>
      <c r="B224" s="67">
        <v>69.276050810699161</v>
      </c>
      <c r="C224" s="39"/>
      <c r="D224" s="39"/>
      <c r="E224" s="39"/>
      <c r="F224" s="39"/>
      <c r="G224" s="19">
        <v>69.276050810699161</v>
      </c>
    </row>
    <row r="225" spans="1:7" ht="15" thickBot="1" x14ac:dyDescent="0.35">
      <c r="A225" s="59" t="s">
        <v>296</v>
      </c>
      <c r="B225" s="67">
        <v>66.261666287275204</v>
      </c>
      <c r="C225" s="39"/>
      <c r="D225" s="39"/>
      <c r="E225" s="39">
        <v>75.218150087260042</v>
      </c>
      <c r="F225" s="39"/>
      <c r="G225" s="19">
        <v>69.247160887270141</v>
      </c>
    </row>
    <row r="226" spans="1:7" x14ac:dyDescent="0.3">
      <c r="A226" s="56" t="s">
        <v>80</v>
      </c>
      <c r="B226" s="67"/>
      <c r="C226" s="39"/>
      <c r="D226" s="39">
        <v>69.164353993216153</v>
      </c>
      <c r="E226" s="39"/>
      <c r="F226" s="39"/>
      <c r="G226" s="19">
        <v>69.164353993216153</v>
      </c>
    </row>
    <row r="227" spans="1:7" x14ac:dyDescent="0.3">
      <c r="A227" s="57" t="s">
        <v>22</v>
      </c>
      <c r="B227" s="67"/>
      <c r="C227" s="39">
        <v>70.918367346938766</v>
      </c>
      <c r="D227" s="39"/>
      <c r="E227" s="39">
        <v>67.241379310344826</v>
      </c>
      <c r="F227" s="39"/>
      <c r="G227" s="19">
        <v>69.079873328641796</v>
      </c>
    </row>
    <row r="228" spans="1:7" ht="15" thickBot="1" x14ac:dyDescent="0.35">
      <c r="A228" s="58" t="s">
        <v>67</v>
      </c>
      <c r="B228" s="67">
        <v>69.048493390865119</v>
      </c>
      <c r="C228" s="39"/>
      <c r="D228" s="39"/>
      <c r="E228" s="39"/>
      <c r="F228" s="39"/>
      <c r="G228" s="19">
        <v>69.048493390865119</v>
      </c>
    </row>
    <row r="229" spans="1:7" x14ac:dyDescent="0.3">
      <c r="A229" s="56" t="s">
        <v>109</v>
      </c>
      <c r="B229" s="67">
        <v>63.285617979634772</v>
      </c>
      <c r="C229" s="39"/>
      <c r="D229" s="39">
        <v>69.76423759951011</v>
      </c>
      <c r="E229" s="39">
        <v>75.273865414710485</v>
      </c>
      <c r="F229" s="39"/>
      <c r="G229" s="19">
        <v>68.83328617144133</v>
      </c>
    </row>
    <row r="230" spans="1:7" ht="15" thickBot="1" x14ac:dyDescent="0.35">
      <c r="A230" s="58" t="s">
        <v>137</v>
      </c>
      <c r="B230" s="67">
        <v>68.482289898720282</v>
      </c>
      <c r="C230" s="39"/>
      <c r="D230" s="39">
        <v>68.934156710208171</v>
      </c>
      <c r="E230" s="39"/>
      <c r="F230" s="39"/>
      <c r="G230" s="19">
        <v>68.753409985613004</v>
      </c>
    </row>
    <row r="231" spans="1:7" ht="15" thickBot="1" x14ac:dyDescent="0.35">
      <c r="A231" s="59" t="s">
        <v>475</v>
      </c>
      <c r="B231" s="67">
        <v>68.691695108077354</v>
      </c>
      <c r="C231" s="39"/>
      <c r="D231" s="39"/>
      <c r="E231" s="39"/>
      <c r="F231" s="39"/>
      <c r="G231" s="19">
        <v>68.691695108077354</v>
      </c>
    </row>
    <row r="232" spans="1:7" ht="15" thickBot="1" x14ac:dyDescent="0.35">
      <c r="A232" s="59" t="s">
        <v>43</v>
      </c>
      <c r="B232" s="67">
        <v>68.615384615384627</v>
      </c>
      <c r="C232" s="39"/>
      <c r="D232" s="39"/>
      <c r="E232" s="39"/>
      <c r="F232" s="39"/>
      <c r="G232" s="19">
        <v>68.615384615384627</v>
      </c>
    </row>
    <row r="233" spans="1:7" ht="15" thickBot="1" x14ac:dyDescent="0.35">
      <c r="A233" s="59" t="s">
        <v>505</v>
      </c>
      <c r="B233" s="67">
        <v>68.448729184925512</v>
      </c>
      <c r="C233" s="39"/>
      <c r="D233" s="39"/>
      <c r="E233" s="39"/>
      <c r="F233" s="39"/>
      <c r="G233" s="19">
        <v>68.448729184925512</v>
      </c>
    </row>
    <row r="234" spans="1:7" ht="15" thickBot="1" x14ac:dyDescent="0.35">
      <c r="A234" s="59" t="s">
        <v>40</v>
      </c>
      <c r="B234" s="67">
        <v>58.959537572254341</v>
      </c>
      <c r="C234" s="39"/>
      <c r="D234" s="39"/>
      <c r="E234" s="39">
        <v>77.777777777777786</v>
      </c>
      <c r="F234" s="39"/>
      <c r="G234" s="19">
        <v>68.368657675016067</v>
      </c>
    </row>
    <row r="235" spans="1:7" ht="15" thickBot="1" x14ac:dyDescent="0.35">
      <c r="A235" s="59" t="s">
        <v>195</v>
      </c>
      <c r="B235" s="67"/>
      <c r="C235" s="39"/>
      <c r="D235" s="39">
        <v>66.032531260329876</v>
      </c>
      <c r="E235" s="39">
        <v>70.588235294117652</v>
      </c>
      <c r="F235" s="39"/>
      <c r="G235" s="19">
        <v>68.310383277223764</v>
      </c>
    </row>
    <row r="236" spans="1:7" ht="15" thickBot="1" x14ac:dyDescent="0.35">
      <c r="A236" s="59" t="s">
        <v>493</v>
      </c>
      <c r="B236" s="67">
        <v>68.23785351704133</v>
      </c>
      <c r="C236" s="39"/>
      <c r="D236" s="39"/>
      <c r="E236" s="39"/>
      <c r="F236" s="39"/>
      <c r="G236" s="19">
        <v>68.23785351704133</v>
      </c>
    </row>
    <row r="237" spans="1:7" ht="15" thickBot="1" x14ac:dyDescent="0.35">
      <c r="A237" s="59" t="s">
        <v>279</v>
      </c>
      <c r="B237" s="67">
        <v>68.23785351704133</v>
      </c>
      <c r="C237" s="39"/>
      <c r="D237" s="39"/>
      <c r="E237" s="39"/>
      <c r="F237" s="39"/>
      <c r="G237" s="19">
        <v>68.23785351704133</v>
      </c>
    </row>
    <row r="238" spans="1:7" ht="15" thickBot="1" x14ac:dyDescent="0.35">
      <c r="A238" s="59" t="s">
        <v>239</v>
      </c>
      <c r="B238" s="67">
        <v>68.167342211928201</v>
      </c>
      <c r="C238" s="39"/>
      <c r="D238" s="39"/>
      <c r="E238" s="39"/>
      <c r="F238" s="39"/>
      <c r="G238" s="19">
        <v>68.167342211928201</v>
      </c>
    </row>
    <row r="239" spans="1:7" ht="15" thickBot="1" x14ac:dyDescent="0.35">
      <c r="A239" s="59" t="s">
        <v>289</v>
      </c>
      <c r="B239" s="67">
        <v>69.789460570574306</v>
      </c>
      <c r="C239" s="39"/>
      <c r="D239" s="39">
        <v>66.432792047686206</v>
      </c>
      <c r="E239" s="39"/>
      <c r="F239" s="39"/>
      <c r="G239" s="19">
        <v>68.111126309130256</v>
      </c>
    </row>
    <row r="240" spans="1:7" ht="15" thickBot="1" x14ac:dyDescent="0.35">
      <c r="A240" s="59" t="s">
        <v>368</v>
      </c>
      <c r="B240" s="67">
        <v>68.100189035916827</v>
      </c>
      <c r="C240" s="39"/>
      <c r="D240" s="39"/>
      <c r="E240" s="39"/>
      <c r="F240" s="39"/>
      <c r="G240" s="19">
        <v>68.100189035916827</v>
      </c>
    </row>
    <row r="241" spans="1:7" ht="15" thickBot="1" x14ac:dyDescent="0.35">
      <c r="A241" s="59" t="s">
        <v>258</v>
      </c>
      <c r="B241" s="67">
        <v>67.951625094482239</v>
      </c>
      <c r="C241" s="39"/>
      <c r="D241" s="39"/>
      <c r="E241" s="39"/>
      <c r="F241" s="39"/>
      <c r="G241" s="19">
        <v>67.951625094482239</v>
      </c>
    </row>
    <row r="242" spans="1:7" ht="15" thickBot="1" x14ac:dyDescent="0.35">
      <c r="A242" s="59" t="s">
        <v>422</v>
      </c>
      <c r="B242" s="67">
        <v>94.965051534178414</v>
      </c>
      <c r="C242" s="39"/>
      <c r="D242" s="39"/>
      <c r="E242" s="39">
        <v>54.101197124863681</v>
      </c>
      <c r="F242" s="39"/>
      <c r="G242" s="19">
        <v>67.722481927968587</v>
      </c>
    </row>
    <row r="243" spans="1:7" ht="15" thickBot="1" x14ac:dyDescent="0.35">
      <c r="A243" s="59" t="s">
        <v>186</v>
      </c>
      <c r="B243" s="67"/>
      <c r="C243" s="39"/>
      <c r="D243" s="39">
        <v>67.717985269660247</v>
      </c>
      <c r="E243" s="39"/>
      <c r="F243" s="39"/>
      <c r="G243" s="19">
        <v>67.717985269660247</v>
      </c>
    </row>
    <row r="244" spans="1:7" ht="15" thickBot="1" x14ac:dyDescent="0.35">
      <c r="A244" s="59" t="s">
        <v>316</v>
      </c>
      <c r="B244" s="67">
        <v>68.825665859564168</v>
      </c>
      <c r="C244" s="39"/>
      <c r="D244" s="39">
        <v>66.114854195178438</v>
      </c>
      <c r="E244" s="39"/>
      <c r="F244" s="39"/>
      <c r="G244" s="19">
        <v>67.470260027371296</v>
      </c>
    </row>
    <row r="245" spans="1:7" ht="15" thickBot="1" x14ac:dyDescent="0.35">
      <c r="A245" s="59" t="s">
        <v>481</v>
      </c>
      <c r="B245" s="67">
        <v>67.299270072992698</v>
      </c>
      <c r="C245" s="39"/>
      <c r="D245" s="39"/>
      <c r="E245" s="39"/>
      <c r="F245" s="39"/>
      <c r="G245" s="19">
        <v>67.299270072992698</v>
      </c>
    </row>
    <row r="246" spans="1:7" ht="15" thickBot="1" x14ac:dyDescent="0.35">
      <c r="A246" s="59" t="s">
        <v>138</v>
      </c>
      <c r="B246" s="67"/>
      <c r="C246" s="39"/>
      <c r="D246" s="39"/>
      <c r="E246" s="39">
        <v>67.109634551495006</v>
      </c>
      <c r="F246" s="39"/>
      <c r="G246" s="19">
        <v>67.109634551495006</v>
      </c>
    </row>
    <row r="247" spans="1:7" ht="15" thickBot="1" x14ac:dyDescent="0.35">
      <c r="A247" s="59" t="s">
        <v>382</v>
      </c>
      <c r="B247" s="67"/>
      <c r="C247" s="39"/>
      <c r="D247" s="39">
        <v>67.047966771621887</v>
      </c>
      <c r="E247" s="39"/>
      <c r="F247" s="39"/>
      <c r="G247" s="19">
        <v>67.047966771621887</v>
      </c>
    </row>
    <row r="248" spans="1:7" ht="15" thickBot="1" x14ac:dyDescent="0.35">
      <c r="A248" s="59" t="s">
        <v>73</v>
      </c>
      <c r="B248" s="67">
        <v>65.621476005513088</v>
      </c>
      <c r="C248" s="39"/>
      <c r="D248" s="39">
        <v>68.371757925072046</v>
      </c>
      <c r="E248" s="39"/>
      <c r="F248" s="39"/>
      <c r="G248" s="19">
        <v>66.99661696529256</v>
      </c>
    </row>
    <row r="249" spans="1:7" ht="15" thickBot="1" x14ac:dyDescent="0.35">
      <c r="A249" s="59" t="s">
        <v>365</v>
      </c>
      <c r="B249" s="67">
        <v>58.420639078051337</v>
      </c>
      <c r="C249" s="39"/>
      <c r="D249" s="39"/>
      <c r="E249" s="39">
        <v>75.506268081002887</v>
      </c>
      <c r="F249" s="39"/>
      <c r="G249" s="19">
        <v>66.963453579527112</v>
      </c>
    </row>
    <row r="250" spans="1:7" ht="15" thickBot="1" x14ac:dyDescent="0.35">
      <c r="A250" s="59" t="s">
        <v>197</v>
      </c>
      <c r="B250" s="67">
        <v>66.952385329533968</v>
      </c>
      <c r="C250" s="39"/>
      <c r="D250" s="39">
        <v>66.046971228973248</v>
      </c>
      <c r="E250" s="39"/>
      <c r="F250" s="39"/>
      <c r="G250" s="19">
        <v>66.726031804393784</v>
      </c>
    </row>
    <row r="251" spans="1:7" ht="15" thickBot="1" x14ac:dyDescent="0.35">
      <c r="A251" s="59" t="s">
        <v>439</v>
      </c>
      <c r="B251" s="67">
        <v>66.616993922393647</v>
      </c>
      <c r="C251" s="39"/>
      <c r="D251" s="39"/>
      <c r="E251" s="39"/>
      <c r="F251" s="39"/>
      <c r="G251" s="19">
        <v>66.616993922393647</v>
      </c>
    </row>
    <row r="252" spans="1:7" ht="15" thickBot="1" x14ac:dyDescent="0.35">
      <c r="A252" s="59" t="s">
        <v>116</v>
      </c>
      <c r="B252" s="67">
        <v>68.399982199993147</v>
      </c>
      <c r="C252" s="39"/>
      <c r="D252" s="39">
        <v>64.078320428826686</v>
      </c>
      <c r="E252" s="39"/>
      <c r="F252" s="39"/>
      <c r="G252" s="19">
        <v>66.547841440921815</v>
      </c>
    </row>
    <row r="253" spans="1:7" ht="15" thickBot="1" x14ac:dyDescent="0.35">
      <c r="A253" s="59" t="s">
        <v>512</v>
      </c>
      <c r="B253" s="67">
        <v>66.326530612244895</v>
      </c>
      <c r="C253" s="39"/>
      <c r="D253" s="39"/>
      <c r="E253" s="39"/>
      <c r="F253" s="39"/>
      <c r="G253" s="19">
        <v>66.326530612244895</v>
      </c>
    </row>
    <row r="254" spans="1:7" ht="15" thickBot="1" x14ac:dyDescent="0.35">
      <c r="A254" s="59" t="s">
        <v>349</v>
      </c>
      <c r="B254" s="67">
        <v>74.925164249893101</v>
      </c>
      <c r="C254" s="39">
        <v>61.782026671562519</v>
      </c>
      <c r="D254" s="39"/>
      <c r="E254" s="39"/>
      <c r="F254" s="39"/>
      <c r="G254" s="19">
        <v>66.163072531006051</v>
      </c>
    </row>
    <row r="255" spans="1:7" ht="15" thickBot="1" x14ac:dyDescent="0.35">
      <c r="A255" s="59" t="s">
        <v>437</v>
      </c>
      <c r="B255" s="67">
        <v>66.092727972297041</v>
      </c>
      <c r="C255" s="39"/>
      <c r="D255" s="39"/>
      <c r="E255" s="39"/>
      <c r="F255" s="39"/>
      <c r="G255" s="19">
        <v>66.092727972297041</v>
      </c>
    </row>
    <row r="256" spans="1:7" ht="15" thickBot="1" x14ac:dyDescent="0.35">
      <c r="A256" s="59" t="s">
        <v>198</v>
      </c>
      <c r="B256" s="67">
        <v>66.057493231406269</v>
      </c>
      <c r="C256" s="39"/>
      <c r="D256" s="39"/>
      <c r="E256" s="39"/>
      <c r="F256" s="39"/>
      <c r="G256" s="19">
        <v>66.057493231406269</v>
      </c>
    </row>
    <row r="257" spans="1:7" ht="15" thickBot="1" x14ac:dyDescent="0.35">
      <c r="A257" s="59" t="s">
        <v>391</v>
      </c>
      <c r="B257" s="67">
        <v>66.045097151491632</v>
      </c>
      <c r="C257" s="39"/>
      <c r="D257" s="39"/>
      <c r="E257" s="39"/>
      <c r="F257" s="39"/>
      <c r="G257" s="19">
        <v>66.045097151491632</v>
      </c>
    </row>
    <row r="258" spans="1:7" ht="15" thickBot="1" x14ac:dyDescent="0.35">
      <c r="A258" s="59" t="s">
        <v>97</v>
      </c>
      <c r="B258" s="67">
        <v>66.037614943449427</v>
      </c>
      <c r="C258" s="39"/>
      <c r="D258" s="39"/>
      <c r="E258" s="39"/>
      <c r="F258" s="39"/>
      <c r="G258" s="19">
        <v>66.037614943449427</v>
      </c>
    </row>
    <row r="259" spans="1:7" ht="15" thickBot="1" x14ac:dyDescent="0.35">
      <c r="A259" s="59" t="s">
        <v>323</v>
      </c>
      <c r="B259" s="67">
        <v>66.022889842632338</v>
      </c>
      <c r="C259" s="39"/>
      <c r="D259" s="39"/>
      <c r="E259" s="39"/>
      <c r="F259" s="39"/>
      <c r="G259" s="19">
        <v>66.022889842632338</v>
      </c>
    </row>
    <row r="260" spans="1:7" ht="15" thickBot="1" x14ac:dyDescent="0.35">
      <c r="A260" s="59" t="s">
        <v>243</v>
      </c>
      <c r="B260" s="67">
        <v>65.986394557823132</v>
      </c>
      <c r="C260" s="39"/>
      <c r="D260" s="39"/>
      <c r="E260" s="39"/>
      <c r="F260" s="39"/>
      <c r="G260" s="19">
        <v>65.986394557823132</v>
      </c>
    </row>
    <row r="261" spans="1:7" ht="15" thickBot="1" x14ac:dyDescent="0.35">
      <c r="A261" s="59" t="s">
        <v>456</v>
      </c>
      <c r="B261" s="67">
        <v>65.294117647058826</v>
      </c>
      <c r="C261" s="39"/>
      <c r="D261" s="39"/>
      <c r="E261" s="39"/>
      <c r="F261" s="39"/>
      <c r="G261" s="19">
        <v>65.294117647058826</v>
      </c>
    </row>
    <row r="262" spans="1:7" ht="15" thickBot="1" x14ac:dyDescent="0.35">
      <c r="A262" s="59" t="s">
        <v>284</v>
      </c>
      <c r="B262" s="67">
        <v>65.190441969098089</v>
      </c>
      <c r="C262" s="39"/>
      <c r="D262" s="39"/>
      <c r="E262" s="39"/>
      <c r="F262" s="39"/>
      <c r="G262" s="19">
        <v>65.190441969098089</v>
      </c>
    </row>
    <row r="263" spans="1:7" ht="15" thickBot="1" x14ac:dyDescent="0.35">
      <c r="A263" s="59" t="s">
        <v>244</v>
      </c>
      <c r="B263" s="67">
        <v>64.539007092198574</v>
      </c>
      <c r="C263" s="39"/>
      <c r="D263" s="39"/>
      <c r="E263" s="39"/>
      <c r="F263" s="39"/>
      <c r="G263" s="19">
        <v>64.539007092198574</v>
      </c>
    </row>
    <row r="264" spans="1:7" x14ac:dyDescent="0.3">
      <c r="A264" s="56" t="s">
        <v>398</v>
      </c>
      <c r="B264" s="67">
        <v>64.392803598200899</v>
      </c>
      <c r="C264" s="39"/>
      <c r="D264" s="39">
        <v>64.392803598200899</v>
      </c>
      <c r="E264" s="39"/>
      <c r="F264" s="39"/>
      <c r="G264" s="19">
        <v>64.392803598200899</v>
      </c>
    </row>
    <row r="265" spans="1:7" ht="15" thickBot="1" x14ac:dyDescent="0.35">
      <c r="A265" s="58" t="s">
        <v>390</v>
      </c>
      <c r="B265" s="67"/>
      <c r="C265" s="39"/>
      <c r="D265" s="39">
        <v>64.284634456068218</v>
      </c>
      <c r="E265" s="39"/>
      <c r="F265" s="39"/>
      <c r="G265" s="19">
        <v>64.284634456068218</v>
      </c>
    </row>
    <row r="266" spans="1:7" ht="15" thickBot="1" x14ac:dyDescent="0.35">
      <c r="A266" s="59" t="s">
        <v>446</v>
      </c>
      <c r="B266" s="67"/>
      <c r="C266" s="39"/>
      <c r="D266" s="39">
        <v>63.819095477386931</v>
      </c>
      <c r="E266" s="39"/>
      <c r="F266" s="39"/>
      <c r="G266" s="19">
        <v>63.819095477386931</v>
      </c>
    </row>
    <row r="267" spans="1:7" ht="15" thickBot="1" x14ac:dyDescent="0.35">
      <c r="A267" s="59" t="s">
        <v>118</v>
      </c>
      <c r="B267" s="67">
        <v>63.816945974452125</v>
      </c>
      <c r="C267" s="39"/>
      <c r="D267" s="39"/>
      <c r="E267" s="39"/>
      <c r="F267" s="39"/>
      <c r="G267" s="19">
        <v>63.816945974452125</v>
      </c>
    </row>
    <row r="268" spans="1:7" ht="15" thickBot="1" x14ac:dyDescent="0.35">
      <c r="A268" s="59" t="s">
        <v>83</v>
      </c>
      <c r="B268" s="67">
        <v>63.529985372988783</v>
      </c>
      <c r="C268" s="39"/>
      <c r="D268" s="39"/>
      <c r="E268" s="39"/>
      <c r="F268" s="39"/>
      <c r="G268" s="19">
        <v>63.529985372988783</v>
      </c>
    </row>
    <row r="269" spans="1:7" ht="15" thickBot="1" x14ac:dyDescent="0.35">
      <c r="A269" s="59" t="s">
        <v>192</v>
      </c>
      <c r="B269" s="67"/>
      <c r="C269" s="39"/>
      <c r="D269" s="39">
        <v>63.235294117647058</v>
      </c>
      <c r="E269" s="39"/>
      <c r="F269" s="39"/>
      <c r="G269" s="19">
        <v>63.235294117647058</v>
      </c>
    </row>
    <row r="270" spans="1:7" ht="15" thickBot="1" x14ac:dyDescent="0.35">
      <c r="A270" s="59" t="s">
        <v>313</v>
      </c>
      <c r="B270" s="67">
        <v>63.18373071528751</v>
      </c>
      <c r="C270" s="39"/>
      <c r="D270" s="39"/>
      <c r="E270" s="39"/>
      <c r="F270" s="39"/>
      <c r="G270" s="19">
        <v>63.18373071528751</v>
      </c>
    </row>
    <row r="271" spans="1:7" ht="15" thickBot="1" x14ac:dyDescent="0.35">
      <c r="A271" s="59" t="s">
        <v>453</v>
      </c>
      <c r="B271" s="67">
        <v>63.078794196855185</v>
      </c>
      <c r="C271" s="39"/>
      <c r="D271" s="39"/>
      <c r="E271" s="39"/>
      <c r="F271" s="39"/>
      <c r="G271" s="19">
        <v>63.078794196855185</v>
      </c>
    </row>
    <row r="272" spans="1:7" ht="15" thickBot="1" x14ac:dyDescent="0.35">
      <c r="A272" s="59" t="s">
        <v>465</v>
      </c>
      <c r="B272" s="67"/>
      <c r="C272" s="39"/>
      <c r="D272" s="39">
        <v>62.962962962962962</v>
      </c>
      <c r="E272" s="39"/>
      <c r="F272" s="39"/>
      <c r="G272" s="19">
        <v>62.962962962962962</v>
      </c>
    </row>
    <row r="273" spans="1:7" ht="15" thickBot="1" x14ac:dyDescent="0.35">
      <c r="A273" s="59" t="s">
        <v>61</v>
      </c>
      <c r="B273" s="67">
        <v>62.795031055900616</v>
      </c>
      <c r="C273" s="39"/>
      <c r="D273" s="39"/>
      <c r="E273" s="39"/>
      <c r="F273" s="39"/>
      <c r="G273" s="19">
        <v>62.795031055900616</v>
      </c>
    </row>
    <row r="274" spans="1:7" ht="15" thickBot="1" x14ac:dyDescent="0.35">
      <c r="A274" s="59" t="s">
        <v>417</v>
      </c>
      <c r="B274" s="67"/>
      <c r="C274" s="39">
        <v>62.725969974608567</v>
      </c>
      <c r="D274" s="39"/>
      <c r="E274" s="39"/>
      <c r="F274" s="39"/>
      <c r="G274" s="19">
        <v>62.725969974608567</v>
      </c>
    </row>
    <row r="275" spans="1:7" x14ac:dyDescent="0.3">
      <c r="A275" s="56" t="s">
        <v>485</v>
      </c>
      <c r="B275" s="67">
        <v>62.597809076682317</v>
      </c>
      <c r="C275" s="39"/>
      <c r="D275" s="39"/>
      <c r="E275" s="39"/>
      <c r="F275" s="39"/>
      <c r="G275" s="19">
        <v>62.597809076682317</v>
      </c>
    </row>
    <row r="276" spans="1:7" ht="15" thickBot="1" x14ac:dyDescent="0.35">
      <c r="A276" s="58" t="s">
        <v>490</v>
      </c>
      <c r="B276" s="67">
        <v>62.525252525252526</v>
      </c>
      <c r="C276" s="39"/>
      <c r="D276" s="39"/>
      <c r="E276" s="39"/>
      <c r="F276" s="39"/>
      <c r="G276" s="19">
        <v>62.525252525252526</v>
      </c>
    </row>
    <row r="277" spans="1:7" ht="15" thickBot="1" x14ac:dyDescent="0.35">
      <c r="A277" s="59" t="s">
        <v>278</v>
      </c>
      <c r="B277" s="67">
        <v>62.468513853904284</v>
      </c>
      <c r="C277" s="39"/>
      <c r="D277" s="39"/>
      <c r="E277" s="39"/>
      <c r="F277" s="39"/>
      <c r="G277" s="19">
        <v>62.468513853904284</v>
      </c>
    </row>
    <row r="278" spans="1:7" ht="15" thickBot="1" x14ac:dyDescent="0.35">
      <c r="A278" s="59" t="s">
        <v>128</v>
      </c>
      <c r="B278" s="67">
        <v>60.884057971014492</v>
      </c>
      <c r="C278" s="39"/>
      <c r="D278" s="39"/>
      <c r="E278" s="39"/>
      <c r="F278" s="39"/>
      <c r="G278" s="19">
        <v>60.884057971014492</v>
      </c>
    </row>
    <row r="279" spans="1:7" x14ac:dyDescent="0.3">
      <c r="A279" s="56" t="s">
        <v>466</v>
      </c>
      <c r="B279" s="67">
        <v>60.784844384303113</v>
      </c>
      <c r="C279" s="39"/>
      <c r="D279" s="39"/>
      <c r="E279" s="39"/>
      <c r="F279" s="39"/>
      <c r="G279" s="19">
        <v>60.784844384303113</v>
      </c>
    </row>
    <row r="280" spans="1:7" x14ac:dyDescent="0.3">
      <c r="A280" s="57" t="s">
        <v>486</v>
      </c>
      <c r="B280" s="67"/>
      <c r="C280" s="39"/>
      <c r="D280" s="39">
        <v>60.74074074074074</v>
      </c>
      <c r="E280" s="39"/>
      <c r="F280" s="39"/>
      <c r="G280" s="19">
        <v>60.74074074074074</v>
      </c>
    </row>
    <row r="281" spans="1:7" ht="15" thickBot="1" x14ac:dyDescent="0.35">
      <c r="A281" s="58" t="s">
        <v>510</v>
      </c>
      <c r="B281" s="67">
        <v>60.493827160493829</v>
      </c>
      <c r="C281" s="39"/>
      <c r="D281" s="39"/>
      <c r="E281" s="39"/>
      <c r="F281" s="39"/>
      <c r="G281" s="19">
        <v>60.493827160493829</v>
      </c>
    </row>
    <row r="282" spans="1:7" ht="15" thickBot="1" x14ac:dyDescent="0.35">
      <c r="A282" s="59" t="s">
        <v>354</v>
      </c>
      <c r="B282" s="67">
        <v>66.666666666666657</v>
      </c>
      <c r="C282" s="39"/>
      <c r="D282" s="39"/>
      <c r="E282" s="39">
        <v>54.023629068212223</v>
      </c>
      <c r="F282" s="39"/>
      <c r="G282" s="19">
        <v>60.345147867439437</v>
      </c>
    </row>
    <row r="283" spans="1:7" ht="15" thickBot="1" x14ac:dyDescent="0.35">
      <c r="A283" s="59" t="s">
        <v>455</v>
      </c>
      <c r="B283" s="67">
        <v>60</v>
      </c>
      <c r="C283" s="39"/>
      <c r="D283" s="39"/>
      <c r="E283" s="39"/>
      <c r="F283" s="39"/>
      <c r="G283" s="19">
        <v>60</v>
      </c>
    </row>
    <row r="284" spans="1:7" ht="15" thickBot="1" x14ac:dyDescent="0.35">
      <c r="A284" s="59" t="s">
        <v>176</v>
      </c>
      <c r="B284" s="67"/>
      <c r="C284" s="39"/>
      <c r="D284" s="39">
        <v>59.922524079111831</v>
      </c>
      <c r="E284" s="39"/>
      <c r="F284" s="39"/>
      <c r="G284" s="19">
        <v>59.922524079111831</v>
      </c>
    </row>
    <row r="285" spans="1:7" ht="15" thickBot="1" x14ac:dyDescent="0.35">
      <c r="A285" s="59" t="s">
        <v>146</v>
      </c>
      <c r="B285" s="67"/>
      <c r="C285" s="39">
        <v>59.623149394347244</v>
      </c>
      <c r="D285" s="39"/>
      <c r="E285" s="39"/>
      <c r="F285" s="39"/>
      <c r="G285" s="19">
        <v>59.623149394347244</v>
      </c>
    </row>
    <row r="286" spans="1:7" ht="15" thickBot="1" x14ac:dyDescent="0.35">
      <c r="A286" s="59" t="s">
        <v>162</v>
      </c>
      <c r="B286" s="67"/>
      <c r="C286" s="39"/>
      <c r="D286" s="39">
        <v>58.728229087210778</v>
      </c>
      <c r="E286" s="39"/>
      <c r="F286" s="39"/>
      <c r="G286" s="19">
        <v>58.728229087210778</v>
      </c>
    </row>
    <row r="287" spans="1:7" x14ac:dyDescent="0.3">
      <c r="A287" s="56" t="s">
        <v>342</v>
      </c>
      <c r="B287" s="67">
        <v>58.706125258086715</v>
      </c>
      <c r="C287" s="39"/>
      <c r="D287" s="39"/>
      <c r="E287" s="39"/>
      <c r="F287" s="39"/>
      <c r="G287" s="19">
        <v>58.706125258086715</v>
      </c>
    </row>
    <row r="288" spans="1:7" ht="15" thickBot="1" x14ac:dyDescent="0.35">
      <c r="A288" s="58" t="s">
        <v>343</v>
      </c>
      <c r="B288" s="67">
        <v>58.682610941162451</v>
      </c>
      <c r="C288" s="39"/>
      <c r="D288" s="39"/>
      <c r="E288" s="39"/>
      <c r="F288" s="39"/>
      <c r="G288" s="19">
        <v>58.682610941162451</v>
      </c>
    </row>
    <row r="289" spans="1:7" ht="15" thickBot="1" x14ac:dyDescent="0.35">
      <c r="A289" s="59" t="s">
        <v>482</v>
      </c>
      <c r="B289" s="67">
        <v>58.628841607565015</v>
      </c>
      <c r="C289" s="39"/>
      <c r="D289" s="39"/>
      <c r="E289" s="39"/>
      <c r="F289" s="39"/>
      <c r="G289" s="19">
        <v>58.628841607565015</v>
      </c>
    </row>
    <row r="290" spans="1:7" ht="15" thickBot="1" x14ac:dyDescent="0.35">
      <c r="A290" s="59" t="s">
        <v>144</v>
      </c>
      <c r="B290" s="67">
        <v>58.789807617765263</v>
      </c>
      <c r="C290" s="39">
        <v>56.728503491709873</v>
      </c>
      <c r="D290" s="39"/>
      <c r="E290" s="39">
        <v>60.144427125466123</v>
      </c>
      <c r="F290" s="39"/>
      <c r="G290" s="19">
        <v>58.61313646317663</v>
      </c>
    </row>
    <row r="291" spans="1:7" x14ac:dyDescent="0.3">
      <c r="A291" s="56" t="s">
        <v>386</v>
      </c>
      <c r="B291" s="67">
        <v>58.581714020283336</v>
      </c>
      <c r="C291" s="39"/>
      <c r="D291" s="39"/>
      <c r="E291" s="39"/>
      <c r="F291" s="39"/>
      <c r="G291" s="19">
        <v>58.581714020283336</v>
      </c>
    </row>
    <row r="292" spans="1:7" ht="15" thickBot="1" x14ac:dyDescent="0.35">
      <c r="A292" s="58" t="s">
        <v>491</v>
      </c>
      <c r="B292" s="67">
        <v>58.333333333333329</v>
      </c>
      <c r="C292" s="39"/>
      <c r="D292" s="39"/>
      <c r="E292" s="39"/>
      <c r="F292" s="39"/>
      <c r="G292" s="19">
        <v>58.333333333333329</v>
      </c>
    </row>
    <row r="293" spans="1:7" ht="15" thickBot="1" x14ac:dyDescent="0.35">
      <c r="A293" s="59" t="s">
        <v>328</v>
      </c>
      <c r="B293" s="67"/>
      <c r="C293" s="39"/>
      <c r="D293" s="39"/>
      <c r="E293" s="39">
        <v>58.285714285714285</v>
      </c>
      <c r="F293" s="39"/>
      <c r="G293" s="19">
        <v>58.285714285714285</v>
      </c>
    </row>
    <row r="294" spans="1:7" ht="15" thickBot="1" x14ac:dyDescent="0.35">
      <c r="A294" s="59" t="s">
        <v>459</v>
      </c>
      <c r="B294" s="67">
        <v>58.260869565217391</v>
      </c>
      <c r="C294" s="39"/>
      <c r="D294" s="39"/>
      <c r="E294" s="39"/>
      <c r="F294" s="39"/>
      <c r="G294" s="19">
        <v>58.260869565217391</v>
      </c>
    </row>
    <row r="295" spans="1:7" ht="15" thickBot="1" x14ac:dyDescent="0.35">
      <c r="A295" s="59" t="s">
        <v>189</v>
      </c>
      <c r="B295" s="67"/>
      <c r="C295" s="39"/>
      <c r="D295" s="39"/>
      <c r="E295" s="39">
        <v>58.192315349392786</v>
      </c>
      <c r="F295" s="39"/>
      <c r="G295" s="19">
        <v>58.192315349392786</v>
      </c>
    </row>
    <row r="296" spans="1:7" ht="15" thickBot="1" x14ac:dyDescent="0.35">
      <c r="A296" s="59" t="s">
        <v>28</v>
      </c>
      <c r="B296" s="67">
        <v>58.406507070893802</v>
      </c>
      <c r="C296" s="39"/>
      <c r="D296" s="39">
        <v>57.347978831945525</v>
      </c>
      <c r="E296" s="39">
        <v>59.774738535800488</v>
      </c>
      <c r="F296" s="39"/>
      <c r="G296" s="19">
        <v>58.048271884532994</v>
      </c>
    </row>
    <row r="297" spans="1:7" ht="15" thickBot="1" x14ac:dyDescent="0.35">
      <c r="A297" s="59" t="s">
        <v>444</v>
      </c>
      <c r="B297" s="67"/>
      <c r="C297" s="39"/>
      <c r="D297" s="39">
        <v>58.003952569169961</v>
      </c>
      <c r="E297" s="39"/>
      <c r="F297" s="39"/>
      <c r="G297" s="19">
        <v>58.003952569169961</v>
      </c>
    </row>
    <row r="298" spans="1:7" ht="15" thickBot="1" x14ac:dyDescent="0.35">
      <c r="A298" s="59" t="s">
        <v>87</v>
      </c>
      <c r="B298" s="67">
        <v>57.768880026085164</v>
      </c>
      <c r="C298" s="39"/>
      <c r="D298" s="39"/>
      <c r="E298" s="39"/>
      <c r="F298" s="39"/>
      <c r="G298" s="19">
        <v>57.768880026085164</v>
      </c>
    </row>
    <row r="299" spans="1:7" ht="15" thickBot="1" x14ac:dyDescent="0.35">
      <c r="A299" s="59" t="s">
        <v>509</v>
      </c>
      <c r="B299" s="67">
        <v>57.575757575757578</v>
      </c>
      <c r="C299" s="39"/>
      <c r="D299" s="39"/>
      <c r="E299" s="39"/>
      <c r="F299" s="39"/>
      <c r="G299" s="19">
        <v>57.575757575757578</v>
      </c>
    </row>
    <row r="300" spans="1:7" x14ac:dyDescent="0.3">
      <c r="A300" s="56" t="s">
        <v>302</v>
      </c>
      <c r="B300" s="67"/>
      <c r="C300" s="39"/>
      <c r="D300" s="39">
        <v>57.540760869565219</v>
      </c>
      <c r="E300" s="39"/>
      <c r="F300" s="39"/>
      <c r="G300" s="19">
        <v>57.540760869565219</v>
      </c>
    </row>
    <row r="301" spans="1:7" ht="15" thickBot="1" x14ac:dyDescent="0.35">
      <c r="A301" s="58" t="s">
        <v>299</v>
      </c>
      <c r="B301" s="67">
        <v>57.497212931995549</v>
      </c>
      <c r="C301" s="39"/>
      <c r="D301" s="39"/>
      <c r="E301" s="39"/>
      <c r="F301" s="39"/>
      <c r="G301" s="19">
        <v>57.497212931995549</v>
      </c>
    </row>
    <row r="302" spans="1:7" ht="15" thickBot="1" x14ac:dyDescent="0.35">
      <c r="A302" s="59" t="s">
        <v>92</v>
      </c>
      <c r="B302" s="67"/>
      <c r="C302" s="39"/>
      <c r="D302" s="39">
        <v>57.461084272678477</v>
      </c>
      <c r="E302" s="39"/>
      <c r="F302" s="39"/>
      <c r="G302" s="19">
        <v>57.461084272678477</v>
      </c>
    </row>
    <row r="303" spans="1:7" ht="15" thickBot="1" x14ac:dyDescent="0.35">
      <c r="A303" s="59" t="s">
        <v>497</v>
      </c>
      <c r="B303" s="67"/>
      <c r="C303" s="39">
        <v>57.380210443944499</v>
      </c>
      <c r="D303" s="39"/>
      <c r="E303" s="39"/>
      <c r="F303" s="39"/>
      <c r="G303" s="19">
        <v>57.380210443944499</v>
      </c>
    </row>
    <row r="304" spans="1:7" ht="15" thickBot="1" x14ac:dyDescent="0.35">
      <c r="A304" s="59" t="s">
        <v>314</v>
      </c>
      <c r="B304" s="67">
        <v>55.031210913042017</v>
      </c>
      <c r="C304" s="39"/>
      <c r="D304" s="39">
        <v>61.492243827834827</v>
      </c>
      <c r="E304" s="39"/>
      <c r="F304" s="39"/>
      <c r="G304" s="19">
        <v>57.18488855130628</v>
      </c>
    </row>
    <row r="305" spans="1:7" ht="15" thickBot="1" x14ac:dyDescent="0.35">
      <c r="A305" s="59" t="s">
        <v>443</v>
      </c>
      <c r="B305" s="67"/>
      <c r="C305" s="39"/>
      <c r="D305" s="39">
        <v>57.093821510297481</v>
      </c>
      <c r="E305" s="39"/>
      <c r="F305" s="39"/>
      <c r="G305" s="19">
        <v>57.093821510297481</v>
      </c>
    </row>
    <row r="306" spans="1:7" ht="15" thickBot="1" x14ac:dyDescent="0.35">
      <c r="A306" s="59" t="s">
        <v>12</v>
      </c>
      <c r="B306" s="67"/>
      <c r="C306" s="39"/>
      <c r="D306" s="39"/>
      <c r="E306" s="39">
        <v>56.641604010025063</v>
      </c>
      <c r="F306" s="39"/>
      <c r="G306" s="19">
        <v>56.641604010025063</v>
      </c>
    </row>
    <row r="307" spans="1:7" ht="15" thickBot="1" x14ac:dyDescent="0.35">
      <c r="A307" s="59" t="s">
        <v>489</v>
      </c>
      <c r="B307" s="67"/>
      <c r="C307" s="39"/>
      <c r="D307" s="39"/>
      <c r="E307" s="39">
        <v>56.604048347167613</v>
      </c>
      <c r="F307" s="39"/>
      <c r="G307" s="19">
        <v>56.604048347167613</v>
      </c>
    </row>
    <row r="308" spans="1:7" ht="15" thickBot="1" x14ac:dyDescent="0.35">
      <c r="A308" s="59" t="s">
        <v>504</v>
      </c>
      <c r="B308" s="67">
        <v>56.590370955011835</v>
      </c>
      <c r="C308" s="39"/>
      <c r="D308" s="39"/>
      <c r="E308" s="39"/>
      <c r="F308" s="39"/>
      <c r="G308" s="19">
        <v>56.590370955011835</v>
      </c>
    </row>
    <row r="309" spans="1:7" ht="15" thickBot="1" x14ac:dyDescent="0.35">
      <c r="A309" s="59" t="s">
        <v>501</v>
      </c>
      <c r="B309" s="67"/>
      <c r="C309" s="39"/>
      <c r="D309" s="39"/>
      <c r="E309" s="39">
        <v>56.521739130434788</v>
      </c>
      <c r="F309" s="39"/>
      <c r="G309" s="19">
        <v>56.521739130434788</v>
      </c>
    </row>
    <row r="310" spans="1:7" ht="15" thickBot="1" x14ac:dyDescent="0.35">
      <c r="A310" s="59" t="s">
        <v>286</v>
      </c>
      <c r="B310" s="67"/>
      <c r="C310" s="39"/>
      <c r="D310" s="39">
        <v>56.521739130434788</v>
      </c>
      <c r="E310" s="39"/>
      <c r="F310" s="39"/>
      <c r="G310" s="19">
        <v>56.521739130434788</v>
      </c>
    </row>
    <row r="311" spans="1:7" ht="15" thickBot="1" x14ac:dyDescent="0.35">
      <c r="A311" s="59" t="s">
        <v>515</v>
      </c>
      <c r="B311" s="67"/>
      <c r="C311" s="39"/>
      <c r="D311" s="39"/>
      <c r="E311" s="39">
        <v>56.511761331038436</v>
      </c>
      <c r="F311" s="39"/>
      <c r="G311" s="19">
        <v>56.511761331038436</v>
      </c>
    </row>
    <row r="312" spans="1:7" x14ac:dyDescent="0.3">
      <c r="A312" s="56" t="s">
        <v>77</v>
      </c>
      <c r="B312" s="67"/>
      <c r="C312" s="39"/>
      <c r="D312" s="39"/>
      <c r="E312" s="39">
        <v>56.349206349206348</v>
      </c>
      <c r="F312" s="39"/>
      <c r="G312" s="19">
        <v>56.349206349206348</v>
      </c>
    </row>
    <row r="313" spans="1:7" ht="15" thickBot="1" x14ac:dyDescent="0.35">
      <c r="A313" s="58" t="s">
        <v>42</v>
      </c>
      <c r="B313" s="67">
        <v>56.061538461538454</v>
      </c>
      <c r="C313" s="39"/>
      <c r="D313" s="39"/>
      <c r="E313" s="39"/>
      <c r="F313" s="39"/>
      <c r="G313" s="19">
        <v>56.061538461538454</v>
      </c>
    </row>
    <row r="314" spans="1:7" ht="15" thickBot="1" x14ac:dyDescent="0.35">
      <c r="A314" s="59" t="s">
        <v>441</v>
      </c>
      <c r="B314" s="67"/>
      <c r="C314" s="39"/>
      <c r="D314" s="39">
        <v>55.750676754355524</v>
      </c>
      <c r="E314" s="39"/>
      <c r="F314" s="39"/>
      <c r="G314" s="19">
        <v>55.750676754355524</v>
      </c>
    </row>
    <row r="315" spans="1:7" x14ac:dyDescent="0.3">
      <c r="A315" s="56" t="s">
        <v>479</v>
      </c>
      <c r="B315" s="67"/>
      <c r="C315" s="39">
        <v>55.555555555555557</v>
      </c>
      <c r="D315" s="39"/>
      <c r="E315" s="39"/>
      <c r="F315" s="39"/>
      <c r="G315" s="19">
        <v>55.555555555555557</v>
      </c>
    </row>
    <row r="316" spans="1:7" x14ac:dyDescent="0.3">
      <c r="A316" s="57" t="s">
        <v>487</v>
      </c>
      <c r="B316" s="67"/>
      <c r="C316" s="39"/>
      <c r="D316" s="39">
        <v>55.555555555555557</v>
      </c>
      <c r="E316" s="39"/>
      <c r="F316" s="39"/>
      <c r="G316" s="19">
        <v>55.555555555555557</v>
      </c>
    </row>
    <row r="317" spans="1:7" x14ac:dyDescent="0.3">
      <c r="A317" s="57" t="s">
        <v>478</v>
      </c>
      <c r="B317" s="67"/>
      <c r="C317" s="39">
        <v>55.555555555555557</v>
      </c>
      <c r="D317" s="39"/>
      <c r="E317" s="39"/>
      <c r="F317" s="39"/>
      <c r="G317" s="19">
        <v>55.555555555555557</v>
      </c>
    </row>
    <row r="318" spans="1:7" ht="15" thickBot="1" x14ac:dyDescent="0.35">
      <c r="A318" s="58" t="s">
        <v>488</v>
      </c>
      <c r="B318" s="67"/>
      <c r="C318" s="39"/>
      <c r="D318" s="39">
        <v>55.555555555555557</v>
      </c>
      <c r="E318" s="39"/>
      <c r="F318" s="39"/>
      <c r="G318" s="19">
        <v>55.555555555555557</v>
      </c>
    </row>
    <row r="319" spans="1:7" ht="15" thickBot="1" x14ac:dyDescent="0.35">
      <c r="A319" s="59" t="s">
        <v>392</v>
      </c>
      <c r="B319" s="67">
        <v>55.5421686746988</v>
      </c>
      <c r="C319" s="39"/>
      <c r="D319" s="39"/>
      <c r="E319" s="39"/>
      <c r="F319" s="39"/>
      <c r="G319" s="19">
        <v>55.5421686746988</v>
      </c>
    </row>
    <row r="320" spans="1:7" ht="15" thickBot="1" x14ac:dyDescent="0.35">
      <c r="A320" s="59" t="s">
        <v>292</v>
      </c>
      <c r="B320" s="67">
        <v>55.477965834221017</v>
      </c>
      <c r="C320" s="39"/>
      <c r="D320" s="39"/>
      <c r="E320" s="39"/>
      <c r="F320" s="39"/>
      <c r="G320" s="19">
        <v>55.477965834221017</v>
      </c>
    </row>
    <row r="321" spans="1:7" ht="15" thickBot="1" x14ac:dyDescent="0.35">
      <c r="A321" s="59" t="s">
        <v>175</v>
      </c>
      <c r="B321" s="67"/>
      <c r="C321" s="39"/>
      <c r="D321" s="39">
        <v>55.357142857142861</v>
      </c>
      <c r="E321" s="39"/>
      <c r="F321" s="39"/>
      <c r="G321" s="19">
        <v>55.357142857142861</v>
      </c>
    </row>
    <row r="322" spans="1:7" ht="15" thickBot="1" x14ac:dyDescent="0.35">
      <c r="A322" s="59" t="s">
        <v>280</v>
      </c>
      <c r="B322" s="67"/>
      <c r="C322" s="39"/>
      <c r="D322" s="39">
        <v>55.294530154277702</v>
      </c>
      <c r="E322" s="39"/>
      <c r="F322" s="39"/>
      <c r="G322" s="19">
        <v>55.294530154277702</v>
      </c>
    </row>
    <row r="323" spans="1:7" ht="15" thickBot="1" x14ac:dyDescent="0.35">
      <c r="A323" s="59" t="s">
        <v>403</v>
      </c>
      <c r="B323" s="67">
        <v>55.094422485726831</v>
      </c>
      <c r="C323" s="39"/>
      <c r="D323" s="39"/>
      <c r="E323" s="39"/>
      <c r="F323" s="39"/>
      <c r="G323" s="19">
        <v>55.094422485726831</v>
      </c>
    </row>
    <row r="324" spans="1:7" ht="15" thickBot="1" x14ac:dyDescent="0.35">
      <c r="A324" s="59" t="s">
        <v>85</v>
      </c>
      <c r="B324" s="67">
        <v>55.035971223021583</v>
      </c>
      <c r="C324" s="39"/>
      <c r="D324" s="39"/>
      <c r="E324" s="39"/>
      <c r="F324" s="39"/>
      <c r="G324" s="19">
        <v>55.035971223021583</v>
      </c>
    </row>
    <row r="325" spans="1:7" ht="15" thickBot="1" x14ac:dyDescent="0.35">
      <c r="A325" s="59" t="s">
        <v>435</v>
      </c>
      <c r="B325" s="67">
        <v>54.965313709708333</v>
      </c>
      <c r="C325" s="39"/>
      <c r="D325" s="39"/>
      <c r="E325" s="39"/>
      <c r="F325" s="39"/>
      <c r="G325" s="19">
        <v>54.965313709708333</v>
      </c>
    </row>
    <row r="326" spans="1:7" ht="15" thickBot="1" x14ac:dyDescent="0.35">
      <c r="A326" s="59" t="s">
        <v>200</v>
      </c>
      <c r="B326" s="67"/>
      <c r="C326" s="39"/>
      <c r="D326" s="39">
        <v>54.877877267826172</v>
      </c>
      <c r="E326" s="39"/>
      <c r="F326" s="39"/>
      <c r="G326" s="19">
        <v>54.877877267826172</v>
      </c>
    </row>
    <row r="327" spans="1:7" ht="15" thickBot="1" x14ac:dyDescent="0.35">
      <c r="A327" s="59" t="s">
        <v>401</v>
      </c>
      <c r="B327" s="67"/>
      <c r="C327" s="39"/>
      <c r="D327" s="39">
        <v>54.866239947480707</v>
      </c>
      <c r="E327" s="39"/>
      <c r="F327" s="39"/>
      <c r="G327" s="19">
        <v>54.866239947480707</v>
      </c>
    </row>
    <row r="328" spans="1:7" x14ac:dyDescent="0.3">
      <c r="A328" s="56" t="s">
        <v>212</v>
      </c>
      <c r="B328" s="67"/>
      <c r="C328" s="39"/>
      <c r="D328" s="39">
        <v>54.814096750992846</v>
      </c>
      <c r="E328" s="39"/>
      <c r="F328" s="39"/>
      <c r="G328" s="19">
        <v>54.814096750992846</v>
      </c>
    </row>
    <row r="329" spans="1:7" ht="15" thickBot="1" x14ac:dyDescent="0.35">
      <c r="A329" s="58" t="s">
        <v>193</v>
      </c>
      <c r="B329" s="67"/>
      <c r="C329" s="39"/>
      <c r="D329" s="39">
        <v>54.801483720291245</v>
      </c>
      <c r="E329" s="39"/>
      <c r="F329" s="39"/>
      <c r="G329" s="19">
        <v>54.801483720291245</v>
      </c>
    </row>
    <row r="330" spans="1:7" ht="15" thickBot="1" x14ac:dyDescent="0.35">
      <c r="A330" s="59" t="s">
        <v>308</v>
      </c>
      <c r="B330" s="67"/>
      <c r="C330" s="39"/>
      <c r="D330" s="39">
        <v>54.793170962874285</v>
      </c>
      <c r="E330" s="39"/>
      <c r="F330" s="39"/>
      <c r="G330" s="19">
        <v>54.793170962874285</v>
      </c>
    </row>
    <row r="331" spans="1:7" ht="15" thickBot="1" x14ac:dyDescent="0.35">
      <c r="A331" s="59" t="s">
        <v>201</v>
      </c>
      <c r="B331" s="67"/>
      <c r="C331" s="39"/>
      <c r="D331" s="39">
        <v>54.741613609184967</v>
      </c>
      <c r="E331" s="39"/>
      <c r="F331" s="39"/>
      <c r="G331" s="19">
        <v>54.741613609184967</v>
      </c>
    </row>
    <row r="332" spans="1:7" ht="15" thickBot="1" x14ac:dyDescent="0.35">
      <c r="A332" s="59" t="s">
        <v>377</v>
      </c>
      <c r="B332" s="67"/>
      <c r="C332" s="39"/>
      <c r="D332" s="39">
        <v>54.710144927536234</v>
      </c>
      <c r="E332" s="39"/>
      <c r="F332" s="39"/>
      <c r="G332" s="19">
        <v>54.710144927536234</v>
      </c>
    </row>
    <row r="333" spans="1:7" x14ac:dyDescent="0.3">
      <c r="A333" s="56" t="s">
        <v>267</v>
      </c>
      <c r="B333" s="67">
        <v>54.710144927536234</v>
      </c>
      <c r="C333" s="39"/>
      <c r="D333" s="39"/>
      <c r="E333" s="39"/>
      <c r="F333" s="39"/>
      <c r="G333" s="19">
        <v>54.710144927536234</v>
      </c>
    </row>
    <row r="334" spans="1:7" ht="15" thickBot="1" x14ac:dyDescent="0.35">
      <c r="A334" s="58" t="s">
        <v>301</v>
      </c>
      <c r="B334" s="67"/>
      <c r="C334" s="39"/>
      <c r="D334" s="39">
        <v>54.710144927536234</v>
      </c>
      <c r="E334" s="39"/>
      <c r="F334" s="39"/>
      <c r="G334" s="19">
        <v>54.710144927536234</v>
      </c>
    </row>
    <row r="335" spans="1:7" ht="15" thickBot="1" x14ac:dyDescent="0.35">
      <c r="A335" s="59" t="s">
        <v>76</v>
      </c>
      <c r="B335" s="67"/>
      <c r="C335" s="39"/>
      <c r="D335" s="39">
        <v>54.710144927536234</v>
      </c>
      <c r="E335" s="39"/>
      <c r="F335" s="39"/>
      <c r="G335" s="19">
        <v>54.710144927536234</v>
      </c>
    </row>
    <row r="336" spans="1:7" x14ac:dyDescent="0.3">
      <c r="A336" s="56" t="s">
        <v>376</v>
      </c>
      <c r="B336" s="67"/>
      <c r="C336" s="39"/>
      <c r="D336" s="39">
        <v>54.710144927536234</v>
      </c>
      <c r="E336" s="39"/>
      <c r="F336" s="39"/>
      <c r="G336" s="19">
        <v>54.710144927536234</v>
      </c>
    </row>
    <row r="337" spans="1:7" ht="15" thickBot="1" x14ac:dyDescent="0.35">
      <c r="A337" s="58" t="s">
        <v>410</v>
      </c>
      <c r="B337" s="67"/>
      <c r="C337" s="39"/>
      <c r="D337" s="39">
        <v>54.710144927536234</v>
      </c>
      <c r="E337" s="39"/>
      <c r="F337" s="39"/>
      <c r="G337" s="19">
        <v>54.710144927536234</v>
      </c>
    </row>
    <row r="338" spans="1:7" ht="15" thickBot="1" x14ac:dyDescent="0.35">
      <c r="A338" s="59" t="s">
        <v>336</v>
      </c>
      <c r="B338" s="67">
        <v>54.710144927536234</v>
      </c>
      <c r="C338" s="39"/>
      <c r="D338" s="39"/>
      <c r="E338" s="39"/>
      <c r="F338" s="39"/>
      <c r="G338" s="19">
        <v>54.710144927536234</v>
      </c>
    </row>
    <row r="339" spans="1:7" ht="15" thickBot="1" x14ac:dyDescent="0.35">
      <c r="A339" s="59" t="s">
        <v>174</v>
      </c>
      <c r="B339" s="67">
        <v>54.710144927536234</v>
      </c>
      <c r="C339" s="39"/>
      <c r="D339" s="39"/>
      <c r="E339" s="39"/>
      <c r="F339" s="39"/>
      <c r="G339" s="19">
        <v>54.710144927536234</v>
      </c>
    </row>
    <row r="340" spans="1:7" x14ac:dyDescent="0.3">
      <c r="A340" s="56" t="s">
        <v>344</v>
      </c>
      <c r="B340" s="67">
        <v>54.710047019402253</v>
      </c>
      <c r="C340" s="39"/>
      <c r="D340" s="39"/>
      <c r="E340" s="39"/>
      <c r="F340" s="39"/>
      <c r="G340" s="19">
        <v>54.710047019402253</v>
      </c>
    </row>
    <row r="341" spans="1:7" ht="15" thickBot="1" x14ac:dyDescent="0.35">
      <c r="A341" s="58" t="s">
        <v>327</v>
      </c>
      <c r="B341" s="67">
        <v>54.709869600899729</v>
      </c>
      <c r="C341" s="39"/>
      <c r="D341" s="39"/>
      <c r="E341" s="39"/>
      <c r="F341" s="39"/>
      <c r="G341" s="19">
        <v>54.709869600899729</v>
      </c>
    </row>
    <row r="342" spans="1:7" ht="15" thickBot="1" x14ac:dyDescent="0.35">
      <c r="A342" s="59" t="s">
        <v>143</v>
      </c>
      <c r="B342" s="67">
        <v>54.709434554152615</v>
      </c>
      <c r="C342" s="39"/>
      <c r="D342" s="39"/>
      <c r="E342" s="39"/>
      <c r="F342" s="39"/>
      <c r="G342" s="19">
        <v>54.709434554152615</v>
      </c>
    </row>
    <row r="343" spans="1:7" ht="15" thickBot="1" x14ac:dyDescent="0.35">
      <c r="A343" s="59" t="s">
        <v>381</v>
      </c>
      <c r="B343" s="67">
        <v>54.633382461311719</v>
      </c>
      <c r="C343" s="39"/>
      <c r="D343" s="39"/>
      <c r="E343" s="39"/>
      <c r="F343" s="39"/>
      <c r="G343" s="19">
        <v>54.633382461311719</v>
      </c>
    </row>
    <row r="344" spans="1:7" ht="15" thickBot="1" x14ac:dyDescent="0.35">
      <c r="A344" s="59" t="s">
        <v>266</v>
      </c>
      <c r="B344" s="67"/>
      <c r="C344" s="39"/>
      <c r="D344" s="39">
        <v>54.599681866383875</v>
      </c>
      <c r="E344" s="39"/>
      <c r="F344" s="39"/>
      <c r="G344" s="19">
        <v>54.599681866383875</v>
      </c>
    </row>
    <row r="345" spans="1:7" ht="15" thickBot="1" x14ac:dyDescent="0.35">
      <c r="A345" s="59" t="s">
        <v>230</v>
      </c>
      <c r="B345" s="67">
        <v>58.806527230933789</v>
      </c>
      <c r="C345" s="39">
        <v>48.285714285714285</v>
      </c>
      <c r="D345" s="39"/>
      <c r="E345" s="39">
        <v>56.688202919358702</v>
      </c>
      <c r="F345" s="39"/>
      <c r="G345" s="19">
        <v>54.593481478668927</v>
      </c>
    </row>
    <row r="346" spans="1:7" ht="15" thickBot="1" x14ac:dyDescent="0.35">
      <c r="A346" s="59" t="s">
        <v>36</v>
      </c>
      <c r="B346" s="67">
        <v>54.583333333333329</v>
      </c>
      <c r="C346" s="39"/>
      <c r="D346" s="39"/>
      <c r="E346" s="39"/>
      <c r="F346" s="39"/>
      <c r="G346" s="19">
        <v>54.583333333333329</v>
      </c>
    </row>
    <row r="347" spans="1:7" x14ac:dyDescent="0.3">
      <c r="A347" s="56" t="s">
        <v>184</v>
      </c>
      <c r="B347" s="67"/>
      <c r="C347" s="39"/>
      <c r="D347" s="39">
        <v>54.519450800915337</v>
      </c>
      <c r="E347" s="39"/>
      <c r="F347" s="39"/>
      <c r="G347" s="19">
        <v>54.519450800915337</v>
      </c>
    </row>
    <row r="348" spans="1:7" ht="15" thickBot="1" x14ac:dyDescent="0.35">
      <c r="A348" s="58" t="s">
        <v>153</v>
      </c>
      <c r="B348" s="67">
        <v>66.922211039311009</v>
      </c>
      <c r="C348" s="39">
        <v>70.23224275300899</v>
      </c>
      <c r="D348" s="39">
        <v>35.89663242288907</v>
      </c>
      <c r="E348" s="39">
        <v>68.222946073108943</v>
      </c>
      <c r="F348" s="39"/>
      <c r="G348" s="19">
        <v>54.28421545334389</v>
      </c>
    </row>
    <row r="349" spans="1:7" ht="15" thickBot="1" x14ac:dyDescent="0.35">
      <c r="A349" s="59" t="s">
        <v>414</v>
      </c>
      <c r="B349" s="67">
        <v>54.233409610983983</v>
      </c>
      <c r="C349" s="39"/>
      <c r="D349" s="39"/>
      <c r="E349" s="39"/>
      <c r="F349" s="39"/>
      <c r="G349" s="19">
        <v>54.233409610983983</v>
      </c>
    </row>
    <row r="350" spans="1:7" ht="15" thickBot="1" x14ac:dyDescent="0.35">
      <c r="A350" s="59" t="s">
        <v>130</v>
      </c>
      <c r="B350" s="67">
        <v>54.035615171137842</v>
      </c>
      <c r="C350" s="39"/>
      <c r="D350" s="39"/>
      <c r="E350" s="39"/>
      <c r="F350" s="39"/>
      <c r="G350" s="19">
        <v>54.035615171137842</v>
      </c>
    </row>
    <row r="351" spans="1:7" ht="15" thickBot="1" x14ac:dyDescent="0.35">
      <c r="A351" s="59" t="s">
        <v>330</v>
      </c>
      <c r="B351" s="67"/>
      <c r="C351" s="39"/>
      <c r="D351" s="39"/>
      <c r="E351" s="39">
        <v>54.023807826644813</v>
      </c>
      <c r="F351" s="39"/>
      <c r="G351" s="19">
        <v>54.023807826644813</v>
      </c>
    </row>
    <row r="352" spans="1:7" ht="15" thickBot="1" x14ac:dyDescent="0.35">
      <c r="A352" s="59" t="s">
        <v>282</v>
      </c>
      <c r="B352" s="67"/>
      <c r="C352" s="39"/>
      <c r="D352" s="39"/>
      <c r="E352" s="39">
        <v>54.023613907176667</v>
      </c>
      <c r="F352" s="39"/>
      <c r="G352" s="19">
        <v>54.023613907176667</v>
      </c>
    </row>
    <row r="353" spans="1:7" ht="15" thickBot="1" x14ac:dyDescent="0.35">
      <c r="A353" s="59" t="s">
        <v>164</v>
      </c>
      <c r="B353" s="67"/>
      <c r="C353" s="39"/>
      <c r="D353" s="39"/>
      <c r="E353" s="39">
        <v>54.023578968998024</v>
      </c>
      <c r="F353" s="39"/>
      <c r="G353" s="19">
        <v>54.023578968998024</v>
      </c>
    </row>
    <row r="354" spans="1:7" ht="15" thickBot="1" x14ac:dyDescent="0.35">
      <c r="A354" s="59" t="s">
        <v>131</v>
      </c>
      <c r="B354" s="67">
        <v>53.936903499469778</v>
      </c>
      <c r="C354" s="39"/>
      <c r="D354" s="39"/>
      <c r="E354" s="39"/>
      <c r="F354" s="39"/>
      <c r="G354" s="19">
        <v>53.936903499469778</v>
      </c>
    </row>
    <row r="355" spans="1:7" ht="15" thickBot="1" x14ac:dyDescent="0.35">
      <c r="A355" s="59" t="s">
        <v>93</v>
      </c>
      <c r="B355" s="67"/>
      <c r="C355" s="39"/>
      <c r="D355" s="39">
        <v>53.922495274102076</v>
      </c>
      <c r="E355" s="39"/>
      <c r="F355" s="39"/>
      <c r="G355" s="19">
        <v>53.922495274102076</v>
      </c>
    </row>
    <row r="356" spans="1:7" ht="15" thickBot="1" x14ac:dyDescent="0.35">
      <c r="A356" s="59" t="s">
        <v>393</v>
      </c>
      <c r="B356" s="67">
        <v>58.518518518518512</v>
      </c>
      <c r="C356" s="39"/>
      <c r="D356" s="39">
        <v>49.275362318840578</v>
      </c>
      <c r="E356" s="39"/>
      <c r="F356" s="39"/>
      <c r="G356" s="19">
        <v>53.896940418679549</v>
      </c>
    </row>
    <row r="357" spans="1:7" ht="15" thickBot="1" x14ac:dyDescent="0.35">
      <c r="A357" s="59" t="s">
        <v>389</v>
      </c>
      <c r="B357" s="67">
        <v>53.693495038588757</v>
      </c>
      <c r="C357" s="39"/>
      <c r="D357" s="39"/>
      <c r="E357" s="39"/>
      <c r="F357" s="39"/>
      <c r="G357" s="19">
        <v>53.693495038588757</v>
      </c>
    </row>
    <row r="358" spans="1:7" ht="15" thickBot="1" x14ac:dyDescent="0.35">
      <c r="A358" s="59" t="s">
        <v>157</v>
      </c>
      <c r="B358" s="67">
        <v>71.592656277009027</v>
      </c>
      <c r="C358" s="39"/>
      <c r="D358" s="39">
        <v>-0.81367381403203687</v>
      </c>
      <c r="E358" s="39"/>
      <c r="F358" s="39"/>
      <c r="G358" s="19">
        <v>53.49107375424876</v>
      </c>
    </row>
    <row r="359" spans="1:7" ht="15" thickBot="1" x14ac:dyDescent="0.35">
      <c r="A359" s="59" t="s">
        <v>378</v>
      </c>
      <c r="B359" s="67">
        <v>53.41614906832298</v>
      </c>
      <c r="C359" s="39"/>
      <c r="D359" s="39"/>
      <c r="E359" s="39"/>
      <c r="F359" s="39"/>
      <c r="G359" s="19">
        <v>53.41614906832298</v>
      </c>
    </row>
    <row r="360" spans="1:7" ht="15" thickBot="1" x14ac:dyDescent="0.35">
      <c r="A360" s="59" t="s">
        <v>142</v>
      </c>
      <c r="B360" s="67"/>
      <c r="C360" s="39"/>
      <c r="D360" s="39">
        <v>53.190743338008417</v>
      </c>
      <c r="E360" s="39"/>
      <c r="F360" s="39"/>
      <c r="G360" s="19">
        <v>53.190743338008417</v>
      </c>
    </row>
    <row r="361" spans="1:7" ht="15" thickBot="1" x14ac:dyDescent="0.35">
      <c r="A361" s="59" t="s">
        <v>407</v>
      </c>
      <c r="B361" s="67"/>
      <c r="C361" s="39"/>
      <c r="D361" s="39">
        <v>53.190743338008417</v>
      </c>
      <c r="E361" s="39"/>
      <c r="F361" s="39"/>
      <c r="G361" s="19">
        <v>53.190743338008417</v>
      </c>
    </row>
    <row r="362" spans="1:7" ht="15" thickBot="1" x14ac:dyDescent="0.35">
      <c r="A362" s="59" t="s">
        <v>275</v>
      </c>
      <c r="B362" s="67"/>
      <c r="C362" s="39"/>
      <c r="D362" s="39"/>
      <c r="E362" s="39">
        <v>53.159041394335517</v>
      </c>
      <c r="F362" s="39"/>
      <c r="G362" s="19">
        <v>53.159041394335517</v>
      </c>
    </row>
    <row r="363" spans="1:7" ht="15" thickBot="1" x14ac:dyDescent="0.35">
      <c r="A363" s="59" t="s">
        <v>158</v>
      </c>
      <c r="B363" s="67"/>
      <c r="C363" s="39"/>
      <c r="D363" s="39">
        <v>53.148625338075263</v>
      </c>
      <c r="E363" s="39"/>
      <c r="F363" s="39"/>
      <c r="G363" s="19">
        <v>53.148625338075263</v>
      </c>
    </row>
    <row r="364" spans="1:7" ht="15" thickBot="1" x14ac:dyDescent="0.35">
      <c r="A364" s="59" t="s">
        <v>370</v>
      </c>
      <c r="B364" s="67"/>
      <c r="C364" s="39"/>
      <c r="D364" s="39"/>
      <c r="E364" s="39">
        <v>53.125</v>
      </c>
      <c r="F364" s="39"/>
      <c r="G364" s="19">
        <v>53.125</v>
      </c>
    </row>
    <row r="365" spans="1:7" ht="15" thickBot="1" x14ac:dyDescent="0.35">
      <c r="A365" s="59" t="s">
        <v>274</v>
      </c>
      <c r="B365" s="67"/>
      <c r="C365" s="39"/>
      <c r="D365" s="39"/>
      <c r="E365" s="39">
        <v>53.114186851211073</v>
      </c>
      <c r="F365" s="39"/>
      <c r="G365" s="19">
        <v>53.114186851211073</v>
      </c>
    </row>
    <row r="366" spans="1:7" ht="15" thickBot="1" x14ac:dyDescent="0.35">
      <c r="A366" s="59" t="s">
        <v>132</v>
      </c>
      <c r="B366" s="67">
        <v>52.968227424749173</v>
      </c>
      <c r="C366" s="39"/>
      <c r="D366" s="39"/>
      <c r="E366" s="39"/>
      <c r="F366" s="39"/>
      <c r="G366" s="19">
        <v>52.968227424749173</v>
      </c>
    </row>
    <row r="367" spans="1:7" ht="15" thickBot="1" x14ac:dyDescent="0.35">
      <c r="A367" s="59" t="s">
        <v>413</v>
      </c>
      <c r="B367" s="67">
        <v>52.89855072463768</v>
      </c>
      <c r="C367" s="39"/>
      <c r="D367" s="39"/>
      <c r="E367" s="39"/>
      <c r="F367" s="39"/>
      <c r="G367" s="19">
        <v>52.89855072463768</v>
      </c>
    </row>
    <row r="368" spans="1:7" ht="15" thickBot="1" x14ac:dyDescent="0.35">
      <c r="A368" s="59" t="s">
        <v>388</v>
      </c>
      <c r="B368" s="67">
        <v>52.590959206174205</v>
      </c>
      <c r="C368" s="39"/>
      <c r="D368" s="39"/>
      <c r="E368" s="39"/>
      <c r="F368" s="39"/>
      <c r="G368" s="19">
        <v>52.590959206174205</v>
      </c>
    </row>
    <row r="369" spans="1:7" ht="15" thickBot="1" x14ac:dyDescent="0.35">
      <c r="A369" s="59" t="s">
        <v>285</v>
      </c>
      <c r="B369" s="67"/>
      <c r="C369" s="39"/>
      <c r="D369" s="39">
        <v>52.445652173913047</v>
      </c>
      <c r="E369" s="39"/>
      <c r="F369" s="39"/>
      <c r="G369" s="19">
        <v>52.445652173913047</v>
      </c>
    </row>
    <row r="370" spans="1:7" ht="15" thickBot="1" x14ac:dyDescent="0.35">
      <c r="A370" s="59" t="s">
        <v>496</v>
      </c>
      <c r="B370" s="67"/>
      <c r="C370" s="39">
        <v>52.233524988942946</v>
      </c>
      <c r="D370" s="39"/>
      <c r="E370" s="39"/>
      <c r="F370" s="39"/>
      <c r="G370" s="19">
        <v>52.233524988942946</v>
      </c>
    </row>
    <row r="371" spans="1:7" ht="15" thickBot="1" x14ac:dyDescent="0.35">
      <c r="A371" s="59" t="s">
        <v>270</v>
      </c>
      <c r="B371" s="67">
        <v>50.020587634698366</v>
      </c>
      <c r="C371" s="39"/>
      <c r="D371" s="39"/>
      <c r="E371" s="39"/>
      <c r="F371" s="39">
        <v>54.023059298859351</v>
      </c>
      <c r="G371" s="19">
        <v>52.021823466778855</v>
      </c>
    </row>
    <row r="372" spans="1:7" ht="15" thickBot="1" x14ac:dyDescent="0.35">
      <c r="A372" s="59" t="s">
        <v>98</v>
      </c>
      <c r="B372" s="67">
        <v>51.057310371469903</v>
      </c>
      <c r="C372" s="39"/>
      <c r="D372" s="39">
        <v>54.709550377420413</v>
      </c>
      <c r="E372" s="39">
        <v>50.003622925874936</v>
      </c>
      <c r="F372" s="39"/>
      <c r="G372" s="19">
        <v>51.861796292075496</v>
      </c>
    </row>
    <row r="373" spans="1:7" ht="15" thickBot="1" x14ac:dyDescent="0.35">
      <c r="A373" s="59" t="s">
        <v>358</v>
      </c>
      <c r="B373" s="67">
        <v>50.321069073238455</v>
      </c>
      <c r="C373" s="39"/>
      <c r="D373" s="39"/>
      <c r="E373" s="39"/>
      <c r="F373" s="39"/>
      <c r="G373" s="19">
        <v>50.321069073238455</v>
      </c>
    </row>
    <row r="374" spans="1:7" ht="15" thickBot="1" x14ac:dyDescent="0.35">
      <c r="A374" s="59" t="s">
        <v>357</v>
      </c>
      <c r="B374" s="67">
        <v>50.314591031658843</v>
      </c>
      <c r="C374" s="39"/>
      <c r="D374" s="39"/>
      <c r="E374" s="39"/>
      <c r="F374" s="39"/>
      <c r="G374" s="19">
        <v>50.314591031658843</v>
      </c>
    </row>
    <row r="375" spans="1:7" ht="15" thickBot="1" x14ac:dyDescent="0.35">
      <c r="A375" s="59" t="s">
        <v>272</v>
      </c>
      <c r="B375" s="67">
        <v>50.223486387647299</v>
      </c>
      <c r="C375" s="39"/>
      <c r="D375" s="39"/>
      <c r="E375" s="39"/>
      <c r="F375" s="39"/>
      <c r="G375" s="19">
        <v>50.223486387647299</v>
      </c>
    </row>
    <row r="376" spans="1:7" ht="15" thickBot="1" x14ac:dyDescent="0.35">
      <c r="A376" s="59" t="s">
        <v>409</v>
      </c>
      <c r="B376" s="67">
        <v>50.181159420289859</v>
      </c>
      <c r="C376" s="39"/>
      <c r="D376" s="39"/>
      <c r="E376" s="39"/>
      <c r="F376" s="39"/>
      <c r="G376" s="19">
        <v>50.181159420289859</v>
      </c>
    </row>
    <row r="377" spans="1:7" x14ac:dyDescent="0.3">
      <c r="A377" s="56" t="s">
        <v>159</v>
      </c>
      <c r="B377" s="67">
        <v>50.181159420289859</v>
      </c>
      <c r="C377" s="39"/>
      <c r="D377" s="39">
        <v>50.181159420289859</v>
      </c>
      <c r="E377" s="39"/>
      <c r="F377" s="39"/>
      <c r="G377" s="19">
        <v>50.181159420289859</v>
      </c>
    </row>
    <row r="378" spans="1:7" ht="15" thickBot="1" x14ac:dyDescent="0.35">
      <c r="A378" s="58" t="s">
        <v>160</v>
      </c>
      <c r="B378" s="67"/>
      <c r="C378" s="39"/>
      <c r="D378" s="39">
        <v>50.181159420289859</v>
      </c>
      <c r="E378" s="39"/>
      <c r="F378" s="39"/>
      <c r="G378" s="19">
        <v>50.181159420289859</v>
      </c>
    </row>
    <row r="379" spans="1:7" ht="15" thickBot="1" x14ac:dyDescent="0.35">
      <c r="A379" s="59" t="s">
        <v>127</v>
      </c>
      <c r="B379" s="67"/>
      <c r="C379" s="39"/>
      <c r="D379" s="39"/>
      <c r="E379" s="39">
        <v>50.086805555555557</v>
      </c>
      <c r="F379" s="39"/>
      <c r="G379" s="19">
        <v>50.086805555555557</v>
      </c>
    </row>
    <row r="380" spans="1:7" ht="15" thickBot="1" x14ac:dyDescent="0.35">
      <c r="A380" s="59" t="s">
        <v>450</v>
      </c>
      <c r="B380" s="67"/>
      <c r="C380" s="39"/>
      <c r="D380" s="39"/>
      <c r="E380" s="39">
        <v>50.083333333333336</v>
      </c>
      <c r="F380" s="39"/>
      <c r="G380" s="19">
        <v>50.083333333333336</v>
      </c>
    </row>
    <row r="381" spans="1:7" ht="15" thickBot="1" x14ac:dyDescent="0.35">
      <c r="A381" s="59" t="s">
        <v>271</v>
      </c>
      <c r="B381" s="67">
        <v>50.025047112425746</v>
      </c>
      <c r="C381" s="39"/>
      <c r="D381" s="39"/>
      <c r="E381" s="39"/>
      <c r="F381" s="39">
        <v>50.00298311556589</v>
      </c>
      <c r="G381" s="19">
        <v>50.014015113995818</v>
      </c>
    </row>
    <row r="382" spans="1:7" ht="15" thickBot="1" x14ac:dyDescent="0.35">
      <c r="A382" s="59" t="s">
        <v>495</v>
      </c>
      <c r="B382" s="67"/>
      <c r="C382" s="39"/>
      <c r="D382" s="39"/>
      <c r="E382" s="39">
        <v>50.004586735161915</v>
      </c>
      <c r="F382" s="39"/>
      <c r="G382" s="19">
        <v>50.004586735161915</v>
      </c>
    </row>
    <row r="383" spans="1:7" x14ac:dyDescent="0.3">
      <c r="A383" s="56" t="s">
        <v>463</v>
      </c>
      <c r="B383" s="67"/>
      <c r="C383" s="39"/>
      <c r="D383" s="39"/>
      <c r="E383" s="39">
        <v>50.003875668552823</v>
      </c>
      <c r="F383" s="39"/>
      <c r="G383" s="19">
        <v>50.003875668552823</v>
      </c>
    </row>
    <row r="384" spans="1:7" x14ac:dyDescent="0.3">
      <c r="A384" s="57" t="s">
        <v>461</v>
      </c>
      <c r="B384" s="67"/>
      <c r="C384" s="39"/>
      <c r="D384" s="39"/>
      <c r="E384" s="39">
        <v>50.003424422984722</v>
      </c>
      <c r="F384" s="39"/>
      <c r="G384" s="19">
        <v>50.003424422984722</v>
      </c>
    </row>
    <row r="385" spans="1:7" ht="15" thickBot="1" x14ac:dyDescent="0.35">
      <c r="A385" s="58" t="s">
        <v>464</v>
      </c>
      <c r="B385" s="67"/>
      <c r="C385" s="39"/>
      <c r="D385" s="39"/>
      <c r="E385" s="39">
        <v>50.003039328916174</v>
      </c>
      <c r="F385" s="39"/>
      <c r="G385" s="19">
        <v>50.003039328916174</v>
      </c>
    </row>
    <row r="386" spans="1:7" ht="15" thickBot="1" x14ac:dyDescent="0.35">
      <c r="A386" s="59" t="s">
        <v>470</v>
      </c>
      <c r="B386" s="67"/>
      <c r="C386" s="39"/>
      <c r="D386" s="39"/>
      <c r="E386" s="39">
        <v>50.002793140048041</v>
      </c>
      <c r="F386" s="39"/>
      <c r="G386" s="19">
        <v>50.002793140048041</v>
      </c>
    </row>
    <row r="387" spans="1:7" ht="15" thickBot="1" x14ac:dyDescent="0.35">
      <c r="A387" s="59" t="s">
        <v>462</v>
      </c>
      <c r="B387" s="67"/>
      <c r="C387" s="39"/>
      <c r="D387" s="39"/>
      <c r="E387" s="39">
        <v>50.0027879486274</v>
      </c>
      <c r="F387" s="39"/>
      <c r="G387" s="19">
        <v>50.0027879486274</v>
      </c>
    </row>
    <row r="388" spans="1:7" x14ac:dyDescent="0.3">
      <c r="A388" s="56" t="s">
        <v>498</v>
      </c>
      <c r="B388" s="67">
        <v>49.909747292418771</v>
      </c>
      <c r="C388" s="39"/>
      <c r="D388" s="39"/>
      <c r="E388" s="39"/>
      <c r="F388" s="39"/>
      <c r="G388" s="19">
        <v>49.909747292418771</v>
      </c>
    </row>
    <row r="389" spans="1:7" ht="15" thickBot="1" x14ac:dyDescent="0.35">
      <c r="A389" s="58" t="s">
        <v>492</v>
      </c>
      <c r="B389" s="67"/>
      <c r="C389" s="39"/>
      <c r="D389" s="39"/>
      <c r="E389" s="39">
        <v>49.897911104130678</v>
      </c>
      <c r="F389" s="39"/>
      <c r="G389" s="19">
        <v>49.897911104130678</v>
      </c>
    </row>
    <row r="390" spans="1:7" ht="15" thickBot="1" x14ac:dyDescent="0.35">
      <c r="A390" s="59" t="s">
        <v>70</v>
      </c>
      <c r="B390" s="67">
        <v>49.832775919732448</v>
      </c>
      <c r="C390" s="39"/>
      <c r="D390" s="39"/>
      <c r="E390" s="39"/>
      <c r="F390" s="39"/>
      <c r="G390" s="19">
        <v>49.832775919732448</v>
      </c>
    </row>
    <row r="391" spans="1:7" ht="15" thickBot="1" x14ac:dyDescent="0.35">
      <c r="A391" s="59" t="s">
        <v>307</v>
      </c>
      <c r="B391" s="67">
        <v>49.606299212598429</v>
      </c>
      <c r="C391" s="39"/>
      <c r="D391" s="39"/>
      <c r="E391" s="39"/>
      <c r="F391" s="39"/>
      <c r="G391" s="19">
        <v>49.606299212598429</v>
      </c>
    </row>
    <row r="392" spans="1:7" ht="15" thickBot="1" x14ac:dyDescent="0.35">
      <c r="A392" s="59" t="s">
        <v>366</v>
      </c>
      <c r="B392" s="67">
        <v>45.869565217391305</v>
      </c>
      <c r="C392" s="39"/>
      <c r="D392" s="39"/>
      <c r="E392" s="39">
        <v>53.129411764705878</v>
      </c>
      <c r="F392" s="39"/>
      <c r="G392" s="19">
        <v>49.499488491048595</v>
      </c>
    </row>
    <row r="393" spans="1:7" ht="15" thickBot="1" x14ac:dyDescent="0.35">
      <c r="A393" s="59" t="s">
        <v>218</v>
      </c>
      <c r="B393" s="67">
        <v>45.801526717557252</v>
      </c>
      <c r="C393" s="39"/>
      <c r="D393" s="39"/>
      <c r="E393" s="39">
        <v>53.073364177131531</v>
      </c>
      <c r="F393" s="39"/>
      <c r="G393" s="19">
        <v>49.437445447344388</v>
      </c>
    </row>
    <row r="394" spans="1:7" ht="15" thickBot="1" x14ac:dyDescent="0.35">
      <c r="A394" s="59" t="s">
        <v>404</v>
      </c>
      <c r="B394" s="67"/>
      <c r="C394" s="39"/>
      <c r="D394" s="39">
        <v>48.932219127205194</v>
      </c>
      <c r="E394" s="39"/>
      <c r="F394" s="39"/>
      <c r="G394" s="19">
        <v>48.932219127205194</v>
      </c>
    </row>
    <row r="395" spans="1:7" ht="15" thickBot="1" x14ac:dyDescent="0.35">
      <c r="A395" s="59" t="s">
        <v>516</v>
      </c>
      <c r="B395" s="67"/>
      <c r="C395" s="39"/>
      <c r="D395" s="39">
        <v>48.148148148148145</v>
      </c>
      <c r="E395" s="39"/>
      <c r="F395" s="39"/>
      <c r="G395" s="19">
        <v>48.148148148148145</v>
      </c>
    </row>
    <row r="396" spans="1:7" ht="15" thickBot="1" x14ac:dyDescent="0.35">
      <c r="A396" s="59" t="s">
        <v>418</v>
      </c>
      <c r="B396" s="67"/>
      <c r="C396" s="39">
        <v>47.961288275424394</v>
      </c>
      <c r="D396" s="39"/>
      <c r="E396" s="39"/>
      <c r="F396" s="39"/>
      <c r="G396" s="19">
        <v>47.961288275424394</v>
      </c>
    </row>
    <row r="397" spans="1:7" ht="15" thickBot="1" x14ac:dyDescent="0.35">
      <c r="A397" s="59" t="s">
        <v>246</v>
      </c>
      <c r="B397" s="67">
        <v>47.204968944099384</v>
      </c>
      <c r="C397" s="39"/>
      <c r="D397" s="39">
        <v>47.204968944099384</v>
      </c>
      <c r="E397" s="39"/>
      <c r="F397" s="39"/>
      <c r="G397" s="19">
        <v>47.204968944099384</v>
      </c>
    </row>
    <row r="398" spans="1:7" ht="15" thickBot="1" x14ac:dyDescent="0.35">
      <c r="A398" s="59" t="s">
        <v>416</v>
      </c>
      <c r="B398" s="67"/>
      <c r="C398" s="39">
        <v>47.1636289166496</v>
      </c>
      <c r="D398" s="39"/>
      <c r="E398" s="39"/>
      <c r="F398" s="39"/>
      <c r="G398" s="19">
        <v>47.1636289166496</v>
      </c>
    </row>
    <row r="399" spans="1:7" x14ac:dyDescent="0.3">
      <c r="A399" s="56" t="s">
        <v>518</v>
      </c>
      <c r="B399" s="67"/>
      <c r="C399" s="39"/>
      <c r="D399" s="39"/>
      <c r="E399" s="39">
        <v>46.87045123726346</v>
      </c>
      <c r="F399" s="39"/>
      <c r="G399" s="19">
        <v>46.87045123726346</v>
      </c>
    </row>
    <row r="400" spans="1:7" ht="15" thickBot="1" x14ac:dyDescent="0.35">
      <c r="A400" s="58" t="s">
        <v>519</v>
      </c>
      <c r="B400" s="67"/>
      <c r="C400" s="39"/>
      <c r="D400" s="39"/>
      <c r="E400" s="39">
        <v>46.786310517529209</v>
      </c>
      <c r="F400" s="39"/>
      <c r="G400" s="19">
        <v>46.786310517529209</v>
      </c>
    </row>
    <row r="401" spans="1:7" ht="15" thickBot="1" x14ac:dyDescent="0.35">
      <c r="A401" s="59" t="s">
        <v>148</v>
      </c>
      <c r="B401" s="67">
        <v>69.799683979815484</v>
      </c>
      <c r="C401" s="39"/>
      <c r="D401" s="39">
        <v>-0.66793386499027974</v>
      </c>
      <c r="E401" s="39"/>
      <c r="F401" s="39"/>
      <c r="G401" s="19">
        <v>46.310478031546893</v>
      </c>
    </row>
    <row r="402" spans="1:7" ht="15" thickBot="1" x14ac:dyDescent="0.35">
      <c r="A402" s="59" t="s">
        <v>319</v>
      </c>
      <c r="B402" s="67">
        <v>46.27054361567636</v>
      </c>
      <c r="C402" s="39"/>
      <c r="D402" s="39"/>
      <c r="E402" s="39"/>
      <c r="F402" s="39"/>
      <c r="G402" s="19">
        <v>46.27054361567636</v>
      </c>
    </row>
    <row r="403" spans="1:7" ht="15" thickBot="1" x14ac:dyDescent="0.35">
      <c r="A403" s="59" t="s">
        <v>452</v>
      </c>
      <c r="B403" s="67"/>
      <c r="C403" s="39"/>
      <c r="D403" s="39"/>
      <c r="E403" s="39">
        <v>46.128207115727463</v>
      </c>
      <c r="F403" s="39"/>
      <c r="G403" s="19">
        <v>46.128207115727463</v>
      </c>
    </row>
    <row r="404" spans="1:7" x14ac:dyDescent="0.3">
      <c r="A404" s="56" t="s">
        <v>260</v>
      </c>
      <c r="B404" s="67"/>
      <c r="C404" s="39"/>
      <c r="D404" s="39">
        <v>45.972495088408643</v>
      </c>
      <c r="E404" s="39"/>
      <c r="F404" s="39"/>
      <c r="G404" s="19">
        <v>45.972495088408643</v>
      </c>
    </row>
    <row r="405" spans="1:7" ht="15" thickBot="1" x14ac:dyDescent="0.35">
      <c r="A405" s="58" t="s">
        <v>273</v>
      </c>
      <c r="B405" s="67">
        <v>45.93821510297483</v>
      </c>
      <c r="C405" s="39"/>
      <c r="D405" s="39"/>
      <c r="E405" s="39"/>
      <c r="F405" s="39"/>
      <c r="G405" s="19">
        <v>45.93821510297483</v>
      </c>
    </row>
    <row r="406" spans="1:7" ht="15" thickBot="1" x14ac:dyDescent="0.35">
      <c r="A406" s="59" t="s">
        <v>217</v>
      </c>
      <c r="B406" s="67"/>
      <c r="C406" s="39"/>
      <c r="D406" s="39">
        <v>45.907328026127786</v>
      </c>
      <c r="E406" s="39"/>
      <c r="F406" s="39"/>
      <c r="G406" s="19">
        <v>45.907328026127786</v>
      </c>
    </row>
    <row r="407" spans="1:7" x14ac:dyDescent="0.3">
      <c r="A407" s="56" t="s">
        <v>406</v>
      </c>
      <c r="B407" s="67">
        <v>45.869565217391305</v>
      </c>
      <c r="C407" s="39"/>
      <c r="D407" s="39"/>
      <c r="E407" s="39"/>
      <c r="F407" s="39"/>
      <c r="G407" s="19">
        <v>45.869565217391305</v>
      </c>
    </row>
    <row r="408" spans="1:7" ht="15" thickBot="1" x14ac:dyDescent="0.35">
      <c r="A408" s="58" t="s">
        <v>375</v>
      </c>
      <c r="B408" s="67"/>
      <c r="C408" s="39"/>
      <c r="D408" s="39">
        <v>45.799059929494703</v>
      </c>
      <c r="E408" s="39"/>
      <c r="F408" s="39"/>
      <c r="G408" s="19">
        <v>45.799059929494703</v>
      </c>
    </row>
    <row r="409" spans="1:7" ht="15" thickBot="1" x14ac:dyDescent="0.35">
      <c r="A409" s="59" t="s">
        <v>145</v>
      </c>
      <c r="B409" s="67">
        <v>45.798781097012693</v>
      </c>
      <c r="C409" s="39"/>
      <c r="D409" s="39"/>
      <c r="E409" s="39"/>
      <c r="F409" s="39"/>
      <c r="G409" s="19">
        <v>45.798781097012693</v>
      </c>
    </row>
    <row r="410" spans="1:7" ht="15" thickBot="1" x14ac:dyDescent="0.35">
      <c r="A410" s="59" t="s">
        <v>324</v>
      </c>
      <c r="B410" s="67">
        <v>45.772946859903378</v>
      </c>
      <c r="C410" s="39"/>
      <c r="D410" s="39"/>
      <c r="E410" s="39"/>
      <c r="F410" s="39"/>
      <c r="G410" s="19">
        <v>45.772946859903378</v>
      </c>
    </row>
    <row r="411" spans="1:7" ht="15" thickBot="1" x14ac:dyDescent="0.35">
      <c r="A411" s="59" t="s">
        <v>420</v>
      </c>
      <c r="B411" s="67"/>
      <c r="C411" s="39"/>
      <c r="D411" s="39">
        <v>45.753254804711716</v>
      </c>
      <c r="E411" s="39"/>
      <c r="F411" s="39"/>
      <c r="G411" s="19">
        <v>45.753254804711716</v>
      </c>
    </row>
    <row r="412" spans="1:7" ht="15" thickBot="1" x14ac:dyDescent="0.35">
      <c r="A412" s="59" t="s">
        <v>359</v>
      </c>
      <c r="B412" s="67">
        <v>45.718967636214671</v>
      </c>
      <c r="C412" s="39"/>
      <c r="D412" s="39"/>
      <c r="E412" s="39"/>
      <c r="F412" s="39"/>
      <c r="G412" s="19">
        <v>45.718967636214671</v>
      </c>
    </row>
    <row r="413" spans="1:7" ht="15" thickBot="1" x14ac:dyDescent="0.35">
      <c r="A413" s="59" t="s">
        <v>71</v>
      </c>
      <c r="B413" s="67">
        <v>45.652173913043484</v>
      </c>
      <c r="C413" s="39"/>
      <c r="D413" s="39"/>
      <c r="E413" s="39"/>
      <c r="F413" s="39"/>
      <c r="G413" s="19">
        <v>45.652173913043484</v>
      </c>
    </row>
    <row r="414" spans="1:7" ht="15" thickBot="1" x14ac:dyDescent="0.35">
      <c r="A414" s="59" t="s">
        <v>173</v>
      </c>
      <c r="B414" s="67">
        <v>45.652173913043477</v>
      </c>
      <c r="C414" s="39"/>
      <c r="D414" s="39">
        <v>45.652173913043477</v>
      </c>
      <c r="E414" s="39"/>
      <c r="F414" s="39"/>
      <c r="G414" s="19">
        <v>45.652173913043477</v>
      </c>
    </row>
    <row r="415" spans="1:7" ht="15" thickBot="1" x14ac:dyDescent="0.35">
      <c r="A415" s="59" t="s">
        <v>106</v>
      </c>
      <c r="B415" s="67">
        <v>45.652173913043477</v>
      </c>
      <c r="C415" s="39"/>
      <c r="D415" s="39"/>
      <c r="E415" s="39"/>
      <c r="F415" s="39"/>
      <c r="G415" s="19">
        <v>45.652173913043477</v>
      </c>
    </row>
    <row r="416" spans="1:7" ht="15" thickBot="1" x14ac:dyDescent="0.35">
      <c r="A416" s="59" t="s">
        <v>360</v>
      </c>
      <c r="B416" s="67">
        <v>45.652173913043477</v>
      </c>
      <c r="C416" s="39"/>
      <c r="D416" s="39"/>
      <c r="E416" s="39"/>
      <c r="F416" s="39"/>
      <c r="G416" s="19">
        <v>45.652173913043477</v>
      </c>
    </row>
    <row r="417" spans="1:7" ht="15" thickBot="1" x14ac:dyDescent="0.35">
      <c r="A417" s="59" t="s">
        <v>428</v>
      </c>
      <c r="B417" s="67">
        <v>45.515621586191834</v>
      </c>
      <c r="C417" s="39"/>
      <c r="D417" s="39"/>
      <c r="E417" s="39"/>
      <c r="F417" s="39"/>
      <c r="G417" s="19">
        <v>45.515621586191834</v>
      </c>
    </row>
    <row r="418" spans="1:7" ht="15" thickBot="1" x14ac:dyDescent="0.35">
      <c r="A418" s="59" t="s">
        <v>334</v>
      </c>
      <c r="B418" s="67">
        <v>45.500364342968183</v>
      </c>
      <c r="C418" s="39"/>
      <c r="D418" s="39"/>
      <c r="E418" s="39"/>
      <c r="F418" s="39"/>
      <c r="G418" s="19">
        <v>45.500364342968183</v>
      </c>
    </row>
    <row r="419" spans="1:7" ht="15" thickBot="1" x14ac:dyDescent="0.35">
      <c r="A419" s="59" t="s">
        <v>421</v>
      </c>
      <c r="B419" s="67"/>
      <c r="C419" s="39"/>
      <c r="D419" s="39">
        <v>45.423536100056857</v>
      </c>
      <c r="E419" s="39"/>
      <c r="F419" s="39"/>
      <c r="G419" s="19">
        <v>45.423536100056857</v>
      </c>
    </row>
    <row r="420" spans="1:7" x14ac:dyDescent="0.3">
      <c r="A420" s="56" t="s">
        <v>326</v>
      </c>
      <c r="B420" s="67">
        <v>45.258349086326398</v>
      </c>
      <c r="C420" s="39"/>
      <c r="D420" s="39"/>
      <c r="E420" s="39"/>
      <c r="F420" s="39"/>
      <c r="G420" s="19">
        <v>45.258349086326398</v>
      </c>
    </row>
    <row r="421" spans="1:7" ht="15" thickBot="1" x14ac:dyDescent="0.35">
      <c r="A421" s="58" t="s">
        <v>325</v>
      </c>
      <c r="B421" s="67">
        <v>45.258349086326398</v>
      </c>
      <c r="C421" s="39"/>
      <c r="D421" s="39"/>
      <c r="E421" s="39"/>
      <c r="F421" s="39"/>
      <c r="G421" s="19">
        <v>45.258349086326398</v>
      </c>
    </row>
    <row r="422" spans="1:7" ht="15" thickBot="1" x14ac:dyDescent="0.35">
      <c r="A422" s="59" t="s">
        <v>333</v>
      </c>
      <c r="B422" s="67">
        <v>45.252518708089021</v>
      </c>
      <c r="C422" s="39"/>
      <c r="D422" s="39"/>
      <c r="E422" s="39"/>
      <c r="F422" s="39"/>
      <c r="G422" s="19">
        <v>45.252518708089021</v>
      </c>
    </row>
    <row r="423" spans="1:7" ht="15" thickBot="1" x14ac:dyDescent="0.35">
      <c r="A423" s="59" t="s">
        <v>451</v>
      </c>
      <c r="B423" s="67"/>
      <c r="C423" s="39"/>
      <c r="D423" s="39"/>
      <c r="E423" s="39">
        <v>44.977639314607302</v>
      </c>
      <c r="F423" s="39"/>
      <c r="G423" s="19">
        <v>44.977639314607302</v>
      </c>
    </row>
    <row r="424" spans="1:7" ht="15" thickBot="1" x14ac:dyDescent="0.35">
      <c r="A424" s="59" t="s">
        <v>305</v>
      </c>
      <c r="B424" s="67">
        <v>44.053708439897697</v>
      </c>
      <c r="C424" s="39"/>
      <c r="D424" s="39"/>
      <c r="E424" s="39"/>
      <c r="F424" s="39"/>
      <c r="G424" s="19">
        <v>44.053708439897697</v>
      </c>
    </row>
    <row r="425" spans="1:7" ht="15" thickBot="1" x14ac:dyDescent="0.35">
      <c r="A425" s="59" t="s">
        <v>224</v>
      </c>
      <c r="B425" s="67">
        <v>43.953804347826093</v>
      </c>
      <c r="C425" s="39"/>
      <c r="D425" s="39"/>
      <c r="E425" s="39"/>
      <c r="F425" s="39"/>
      <c r="G425" s="19">
        <v>43.953804347826093</v>
      </c>
    </row>
    <row r="426" spans="1:7" ht="15" thickBot="1" x14ac:dyDescent="0.35">
      <c r="A426" s="59" t="s">
        <v>196</v>
      </c>
      <c r="B426" s="67">
        <v>40.719922572960094</v>
      </c>
      <c r="C426" s="39"/>
      <c r="D426" s="39">
        <v>45.77061908329361</v>
      </c>
      <c r="E426" s="39"/>
      <c r="F426" s="39"/>
      <c r="G426" s="19">
        <v>43.245270828126849</v>
      </c>
    </row>
    <row r="427" spans="1:7" ht="15" thickBot="1" x14ac:dyDescent="0.35">
      <c r="A427" s="59" t="s">
        <v>68</v>
      </c>
      <c r="B427" s="67">
        <v>42.028985507246382</v>
      </c>
      <c r="C427" s="39"/>
      <c r="D427" s="39">
        <v>42.028985507246382</v>
      </c>
      <c r="E427" s="39"/>
      <c r="F427" s="39"/>
      <c r="G427" s="19">
        <v>42.028985507246382</v>
      </c>
    </row>
    <row r="428" spans="1:7" ht="15" thickBot="1" x14ac:dyDescent="0.35">
      <c r="A428" s="59" t="s">
        <v>402</v>
      </c>
      <c r="B428" s="67"/>
      <c r="C428" s="39"/>
      <c r="D428" s="39">
        <v>42.028985507246382</v>
      </c>
      <c r="E428" s="39"/>
      <c r="F428" s="39"/>
      <c r="G428" s="19">
        <v>42.028985507246382</v>
      </c>
    </row>
    <row r="429" spans="1:7" ht="15" thickBot="1" x14ac:dyDescent="0.35">
      <c r="A429" s="59" t="s">
        <v>245</v>
      </c>
      <c r="B429" s="67">
        <v>42.028985507246382</v>
      </c>
      <c r="C429" s="39"/>
      <c r="D429" s="39"/>
      <c r="E429" s="39"/>
      <c r="F429" s="39"/>
      <c r="G429" s="19">
        <v>42.028985507246382</v>
      </c>
    </row>
    <row r="430" spans="1:7" ht="15" thickBot="1" x14ac:dyDescent="0.35">
      <c r="A430" s="59" t="s">
        <v>425</v>
      </c>
      <c r="B430" s="67">
        <v>42.028985507246382</v>
      </c>
      <c r="C430" s="39"/>
      <c r="D430" s="39"/>
      <c r="E430" s="39"/>
      <c r="F430" s="39"/>
      <c r="G430" s="19">
        <v>42.028985507246382</v>
      </c>
    </row>
    <row r="431" spans="1:7" ht="15" thickBot="1" x14ac:dyDescent="0.35">
      <c r="A431" s="59" t="s">
        <v>213</v>
      </c>
      <c r="B431" s="67"/>
      <c r="C431" s="39"/>
      <c r="D431" s="39">
        <v>42.028985507246382</v>
      </c>
      <c r="E431" s="39"/>
      <c r="F431" s="39"/>
      <c r="G431" s="19">
        <v>42.028985507246382</v>
      </c>
    </row>
    <row r="432" spans="1:7" ht="15" thickBot="1" x14ac:dyDescent="0.35">
      <c r="A432" s="59" t="s">
        <v>426</v>
      </c>
      <c r="B432" s="67">
        <v>42.028985507246382</v>
      </c>
      <c r="C432" s="39"/>
      <c r="D432" s="39"/>
      <c r="E432" s="39"/>
      <c r="F432" s="39"/>
      <c r="G432" s="19">
        <v>42.028985507246382</v>
      </c>
    </row>
    <row r="433" spans="1:7" ht="15" thickBot="1" x14ac:dyDescent="0.35">
      <c r="A433" s="59" t="s">
        <v>250</v>
      </c>
      <c r="B433" s="67">
        <v>42.028985507246382</v>
      </c>
      <c r="C433" s="39"/>
      <c r="D433" s="39"/>
      <c r="E433" s="39"/>
      <c r="F433" s="39"/>
      <c r="G433" s="19">
        <v>42.028985507246382</v>
      </c>
    </row>
    <row r="434" spans="1:7" ht="15" thickBot="1" x14ac:dyDescent="0.35">
      <c r="A434" s="59" t="s">
        <v>364</v>
      </c>
      <c r="B434" s="67">
        <v>42.028985507246382</v>
      </c>
      <c r="C434" s="39"/>
      <c r="D434" s="39"/>
      <c r="E434" s="39"/>
      <c r="F434" s="39"/>
      <c r="G434" s="19">
        <v>42.028985507246382</v>
      </c>
    </row>
    <row r="435" spans="1:7" ht="15" thickBot="1" x14ac:dyDescent="0.35">
      <c r="A435" s="59" t="s">
        <v>214</v>
      </c>
      <c r="B435" s="67">
        <v>42.028985507246382</v>
      </c>
      <c r="C435" s="39"/>
      <c r="D435" s="39">
        <v>42.028985507246382</v>
      </c>
      <c r="E435" s="39"/>
      <c r="F435" s="39"/>
      <c r="G435" s="19">
        <v>42.028985507246382</v>
      </c>
    </row>
    <row r="436" spans="1:7" ht="15" thickBot="1" x14ac:dyDescent="0.35">
      <c r="A436" s="59" t="s">
        <v>383</v>
      </c>
      <c r="B436" s="67"/>
      <c r="C436" s="39"/>
      <c r="D436" s="39">
        <v>41.770186335403722</v>
      </c>
      <c r="E436" s="39"/>
      <c r="F436" s="39"/>
      <c r="G436" s="19">
        <v>41.770186335403722</v>
      </c>
    </row>
    <row r="437" spans="1:7" ht="15" thickBot="1" x14ac:dyDescent="0.35">
      <c r="A437" s="59" t="s">
        <v>163</v>
      </c>
      <c r="B437" s="67"/>
      <c r="C437" s="39"/>
      <c r="D437" s="39">
        <v>37.659846547314579</v>
      </c>
      <c r="E437" s="39"/>
      <c r="F437" s="39"/>
      <c r="G437" s="19">
        <v>37.659846547314579</v>
      </c>
    </row>
    <row r="438" spans="1:7" ht="15" thickBot="1" x14ac:dyDescent="0.35">
      <c r="A438" s="59" t="s">
        <v>371</v>
      </c>
      <c r="B438" s="67">
        <v>36.837932707102212</v>
      </c>
      <c r="C438" s="39"/>
      <c r="D438" s="39"/>
      <c r="E438" s="39"/>
      <c r="F438" s="39"/>
      <c r="G438" s="19">
        <v>36.837932707102212</v>
      </c>
    </row>
    <row r="439" spans="1:7" ht="15" thickBot="1" x14ac:dyDescent="0.35">
      <c r="A439" s="59" t="s">
        <v>384</v>
      </c>
      <c r="B439" s="67"/>
      <c r="C439" s="39"/>
      <c r="D439" s="39">
        <v>36.783786343403733</v>
      </c>
      <c r="E439" s="39"/>
      <c r="F439" s="39"/>
      <c r="G439" s="19">
        <v>36.783786343403733</v>
      </c>
    </row>
    <row r="440" spans="1:7" ht="15" thickBot="1" x14ac:dyDescent="0.35">
      <c r="A440" s="59" t="s">
        <v>521</v>
      </c>
      <c r="B440" s="67">
        <v>36.745802453628116</v>
      </c>
      <c r="C440" s="39"/>
      <c r="D440" s="39"/>
      <c r="E440" s="39"/>
      <c r="F440" s="39"/>
      <c r="G440" s="19">
        <v>36.745802453628116</v>
      </c>
    </row>
    <row r="441" spans="1:7" ht="15" thickBot="1" x14ac:dyDescent="0.35">
      <c r="A441" s="59" t="s">
        <v>161</v>
      </c>
      <c r="B441" s="67"/>
      <c r="C441" s="39"/>
      <c r="D441" s="39">
        <v>36.594202898550719</v>
      </c>
      <c r="E441" s="39"/>
      <c r="F441" s="39"/>
      <c r="G441" s="19">
        <v>36.594202898550719</v>
      </c>
    </row>
    <row r="442" spans="1:7" ht="15" thickBot="1" x14ac:dyDescent="0.35">
      <c r="A442" s="59" t="s">
        <v>225</v>
      </c>
      <c r="B442" s="67">
        <v>35.770750988142282</v>
      </c>
      <c r="C442" s="39"/>
      <c r="D442" s="39"/>
      <c r="E442" s="39"/>
      <c r="F442" s="39"/>
      <c r="G442" s="19">
        <v>35.770750988142282</v>
      </c>
    </row>
    <row r="443" spans="1:7" ht="15" thickBot="1" x14ac:dyDescent="0.35">
      <c r="A443" s="59" t="s">
        <v>310</v>
      </c>
      <c r="B443" s="67">
        <v>35.063500828271671</v>
      </c>
      <c r="C443" s="39"/>
      <c r="D443" s="39"/>
      <c r="E443" s="39"/>
      <c r="F443" s="39"/>
      <c r="G443" s="19">
        <v>35.063500828271671</v>
      </c>
    </row>
    <row r="444" spans="1:7" x14ac:dyDescent="0.3">
      <c r="A444" s="56" t="s">
        <v>520</v>
      </c>
      <c r="B444" s="67">
        <v>33.931357254290177</v>
      </c>
      <c r="C444" s="39"/>
      <c r="D444" s="39"/>
      <c r="E444" s="39"/>
      <c r="F444" s="39"/>
      <c r="G444" s="19">
        <v>33.931357254290177</v>
      </c>
    </row>
    <row r="445" spans="1:7" ht="15" thickBot="1" x14ac:dyDescent="0.35">
      <c r="A445" s="58" t="s">
        <v>522</v>
      </c>
      <c r="B445" s="67">
        <v>33.063769536568095</v>
      </c>
      <c r="C445" s="39"/>
      <c r="D445" s="39"/>
      <c r="E445" s="39"/>
      <c r="F445" s="39"/>
      <c r="G445" s="19">
        <v>33.063769536568095</v>
      </c>
    </row>
    <row r="446" spans="1:7" x14ac:dyDescent="0.3">
      <c r="A446" s="56" t="s">
        <v>51</v>
      </c>
      <c r="B446" s="67">
        <v>31.014492753623191</v>
      </c>
      <c r="C446" s="39"/>
      <c r="D446" s="39"/>
      <c r="E446" s="39"/>
      <c r="F446" s="39"/>
      <c r="G446" s="19">
        <v>31.014492753623191</v>
      </c>
    </row>
    <row r="447" spans="1:7" ht="15" thickBot="1" x14ac:dyDescent="0.35">
      <c r="A447" s="58" t="s">
        <v>84</v>
      </c>
      <c r="B447" s="67">
        <v>27.559055118110237</v>
      </c>
      <c r="C447" s="39"/>
      <c r="D447" s="39"/>
      <c r="E447" s="39"/>
      <c r="F447" s="39"/>
      <c r="G447" s="19">
        <v>27.559055118110237</v>
      </c>
    </row>
    <row r="448" spans="1:7" ht="15" thickBot="1" x14ac:dyDescent="0.35">
      <c r="A448" s="59" t="s">
        <v>458</v>
      </c>
      <c r="B448" s="67">
        <v>27.282913165266105</v>
      </c>
      <c r="C448" s="39"/>
      <c r="D448" s="39"/>
      <c r="E448" s="39"/>
      <c r="F448" s="39"/>
      <c r="G448" s="19">
        <v>27.282913165266105</v>
      </c>
    </row>
    <row r="449" spans="1:7" ht="15" thickBot="1" x14ac:dyDescent="0.35">
      <c r="A449" s="59" t="s">
        <v>257</v>
      </c>
      <c r="B449" s="67">
        <v>25.311467073480799</v>
      </c>
      <c r="C449" s="39"/>
      <c r="D449" s="39"/>
      <c r="E449" s="39"/>
      <c r="F449" s="39"/>
      <c r="G449" s="19">
        <v>25.311467073480799</v>
      </c>
    </row>
    <row r="450" spans="1:7" x14ac:dyDescent="0.3">
      <c r="A450" s="56" t="s">
        <v>223</v>
      </c>
      <c r="B450" s="67">
        <v>25.204301075268816</v>
      </c>
      <c r="C450" s="39"/>
      <c r="D450" s="39"/>
      <c r="E450" s="39"/>
      <c r="F450" s="39"/>
      <c r="G450" s="19">
        <v>25.204301075268816</v>
      </c>
    </row>
    <row r="451" spans="1:7" ht="15" thickBot="1" x14ac:dyDescent="0.35">
      <c r="A451" s="58" t="s">
        <v>229</v>
      </c>
      <c r="B451" s="67"/>
      <c r="C451" s="39">
        <v>23.312883435582819</v>
      </c>
      <c r="D451" s="39"/>
      <c r="E451" s="39"/>
      <c r="F451" s="39"/>
      <c r="G451" s="19">
        <v>23.312883435582819</v>
      </c>
    </row>
    <row r="452" spans="1:7" ht="15" thickBot="1" x14ac:dyDescent="0.35">
      <c r="A452" s="59" t="s">
        <v>251</v>
      </c>
      <c r="B452" s="67">
        <v>23.185552892844917</v>
      </c>
      <c r="C452" s="39"/>
      <c r="D452" s="39"/>
      <c r="E452" s="39"/>
      <c r="F452" s="39"/>
      <c r="G452" s="19">
        <v>23.185552892844917</v>
      </c>
    </row>
    <row r="453" spans="1:7" ht="15" thickBot="1" x14ac:dyDescent="0.35">
      <c r="A453" s="59" t="s">
        <v>179</v>
      </c>
      <c r="B453" s="67"/>
      <c r="C453" s="39"/>
      <c r="D453" s="39">
        <v>19.852941176470587</v>
      </c>
      <c r="E453" s="39"/>
      <c r="F453" s="39"/>
      <c r="G453" s="19">
        <v>19.852941176470587</v>
      </c>
    </row>
    <row r="454" spans="1:7" ht="15" thickBot="1" x14ac:dyDescent="0.35">
      <c r="A454" s="59" t="s">
        <v>228</v>
      </c>
      <c r="B454" s="67"/>
      <c r="C454" s="39">
        <v>16.666666666666664</v>
      </c>
      <c r="D454" s="39"/>
      <c r="E454" s="39"/>
      <c r="F454" s="39"/>
      <c r="G454" s="19">
        <v>16.666666666666664</v>
      </c>
    </row>
    <row r="455" spans="1:7" ht="15" thickBot="1" x14ac:dyDescent="0.35">
      <c r="A455" s="59" t="s">
        <v>312</v>
      </c>
      <c r="B455" s="67">
        <v>-8.7286057914781487</v>
      </c>
      <c r="C455" s="39"/>
      <c r="D455" s="39"/>
      <c r="E455" s="39"/>
      <c r="F455" s="39"/>
      <c r="G455" s="19">
        <v>-8.7286057914781487</v>
      </c>
    </row>
    <row r="456" spans="1:7" ht="15" thickBot="1" x14ac:dyDescent="0.35">
      <c r="A456" s="59" t="s">
        <v>55</v>
      </c>
      <c r="B456" s="67">
        <v>-16.459627329192536</v>
      </c>
      <c r="C456" s="39"/>
      <c r="D456" s="39"/>
      <c r="E456" s="39"/>
      <c r="F456" s="39"/>
      <c r="G456" s="19">
        <v>-16.459627329192536</v>
      </c>
    </row>
    <row r="457" spans="1:7" ht="15" thickBot="1" x14ac:dyDescent="0.35">
      <c r="A457" s="59" t="s">
        <v>259</v>
      </c>
      <c r="B457" s="67">
        <v>-105.81113801452786</v>
      </c>
      <c r="C457" s="39"/>
      <c r="D457" s="39">
        <v>72.826086956521735</v>
      </c>
      <c r="E457" s="39"/>
      <c r="F457" s="39"/>
      <c r="G457" s="19">
        <v>-16.492525529003061</v>
      </c>
    </row>
    <row r="458" spans="1:7" x14ac:dyDescent="0.3">
      <c r="A458" s="56" t="s">
        <v>20</v>
      </c>
      <c r="B458" s="67">
        <v>-34.801792724872328</v>
      </c>
      <c r="C458" s="39">
        <v>0</v>
      </c>
      <c r="D458" s="39"/>
      <c r="E458" s="39"/>
      <c r="F458" s="39"/>
      <c r="G458" s="19">
        <v>-17.400896362436164</v>
      </c>
    </row>
    <row r="459" spans="1:7" ht="15" thickBot="1" x14ac:dyDescent="0.35">
      <c r="A459" s="58" t="s">
        <v>31</v>
      </c>
      <c r="B459" s="67">
        <v>-183.67103694874848</v>
      </c>
      <c r="C459" s="39"/>
      <c r="D459" s="39"/>
      <c r="E459" s="39">
        <v>50.004201327619533</v>
      </c>
      <c r="F459" s="39"/>
      <c r="G459" s="19">
        <v>-66.83341781056447</v>
      </c>
    </row>
    <row r="460" spans="1:7" x14ac:dyDescent="0.3">
      <c r="A460" s="56" t="s">
        <v>139</v>
      </c>
      <c r="B460" s="67">
        <v>-482.33987844787282</v>
      </c>
      <c r="C460" s="39">
        <v>66.045386397710232</v>
      </c>
      <c r="D460" s="39"/>
      <c r="E460" s="39"/>
      <c r="F460" s="39"/>
      <c r="G460" s="19">
        <v>-208.1472460250813</v>
      </c>
    </row>
    <row r="461" spans="1:7" ht="15" thickBot="1" x14ac:dyDescent="0.35">
      <c r="A461" s="58" t="s">
        <v>136</v>
      </c>
      <c r="B461" s="67"/>
      <c r="C461" s="39"/>
      <c r="D461" s="39">
        <v>-288.44889055301417</v>
      </c>
      <c r="E461" s="39"/>
      <c r="F461" s="39"/>
      <c r="G461" s="19">
        <v>-288.44889055301417</v>
      </c>
    </row>
    <row r="462" spans="1:7" ht="15" thickBot="1" x14ac:dyDescent="0.35">
      <c r="A462" s="59" t="s">
        <v>347</v>
      </c>
      <c r="B462" s="67"/>
      <c r="C462" s="39" t="e">
        <v>#DIV/0!</v>
      </c>
      <c r="D462" s="39">
        <v>69.931824028813992</v>
      </c>
      <c r="E462" s="39">
        <v>74.687705456936229</v>
      </c>
      <c r="F462" s="39"/>
      <c r="G462" s="19" t="e">
        <v>#DIV/0!</v>
      </c>
    </row>
    <row r="463" spans="1:7" ht="15" thickBot="1" x14ac:dyDescent="0.35">
      <c r="A463" s="59" t="s">
        <v>91</v>
      </c>
      <c r="B463" s="67" t="e">
        <v>#DIV/0!</v>
      </c>
      <c r="C463" s="39"/>
      <c r="D463" s="39">
        <v>69.250572082379861</v>
      </c>
      <c r="E463" s="39">
        <v>73.836859305125543</v>
      </c>
      <c r="F463" s="39"/>
      <c r="G463" s="19" t="e">
        <v>#DIV/0!</v>
      </c>
    </row>
    <row r="464" spans="1:7" ht="15" thickBot="1" x14ac:dyDescent="0.35">
      <c r="A464" s="59" t="s">
        <v>513</v>
      </c>
      <c r="B464" s="67" t="e">
        <v>#DIV/0!</v>
      </c>
      <c r="C464" s="39"/>
      <c r="D464" s="39"/>
      <c r="E464" s="39"/>
      <c r="F464" s="39"/>
      <c r="G464" s="19" t="e">
        <v>#DIV/0!</v>
      </c>
    </row>
    <row r="465" spans="1:7" ht="15" thickBot="1" x14ac:dyDescent="0.35">
      <c r="A465" s="59" t="s">
        <v>69</v>
      </c>
      <c r="B465" s="67">
        <v>99.999999999999986</v>
      </c>
      <c r="C465" s="39" t="e">
        <v>#DIV/0!</v>
      </c>
      <c r="D465" s="39">
        <v>100</v>
      </c>
      <c r="E465" s="39">
        <v>100</v>
      </c>
      <c r="F465" s="39"/>
      <c r="G465" s="19" t="e">
        <v>#DIV/0!</v>
      </c>
    </row>
    <row r="466" spans="1:7" ht="15" thickBot="1" x14ac:dyDescent="0.35">
      <c r="A466" s="59" t="s">
        <v>221</v>
      </c>
      <c r="B466" s="67" t="e">
        <v>#DIV/0!</v>
      </c>
      <c r="C466" s="39"/>
      <c r="D466" s="39"/>
      <c r="E466" s="39"/>
      <c r="F466" s="39"/>
      <c r="G466" s="19" t="e">
        <v>#DIV/0!</v>
      </c>
    </row>
    <row r="467" spans="1:7" ht="15" thickBot="1" x14ac:dyDescent="0.35">
      <c r="A467" s="59" t="s">
        <v>208</v>
      </c>
      <c r="B467" s="67"/>
      <c r="C467" s="39" t="e">
        <v>#DIV/0!</v>
      </c>
      <c r="D467" s="39"/>
      <c r="E467" s="39">
        <v>60.289216194106366</v>
      </c>
      <c r="F467" s="39"/>
      <c r="G467" s="19" t="e">
        <v>#DIV/0!</v>
      </c>
    </row>
    <row r="468" spans="1:7" ht="15" thickBot="1" x14ac:dyDescent="0.35">
      <c r="A468" s="59" t="s">
        <v>209</v>
      </c>
      <c r="B468" s="67" t="e">
        <v>#DIV/0!</v>
      </c>
      <c r="C468" s="39"/>
      <c r="D468" s="39"/>
      <c r="E468" s="39"/>
      <c r="F468" s="39"/>
      <c r="G468" s="19" t="e">
        <v>#DIV/0!</v>
      </c>
    </row>
    <row r="469" spans="1:7" ht="15" thickBot="1" x14ac:dyDescent="0.35">
      <c r="A469" s="59" t="s">
        <v>62</v>
      </c>
      <c r="B469" s="67" t="e">
        <v>#DIV/0!</v>
      </c>
      <c r="C469" s="39"/>
      <c r="D469" s="39" t="e">
        <v>#DIV/0!</v>
      </c>
      <c r="E469" s="39"/>
      <c r="F469" s="39"/>
      <c r="G469" s="19" t="e">
        <v>#DIV/0!</v>
      </c>
    </row>
    <row r="470" spans="1:7" ht="15" thickBot="1" x14ac:dyDescent="0.35">
      <c r="A470" s="59" t="s">
        <v>526</v>
      </c>
      <c r="B470" s="68" t="e">
        <v>#DIV/0!</v>
      </c>
      <c r="C470" s="41" t="e">
        <v>#DIV/0!</v>
      </c>
      <c r="D470" s="41" t="e">
        <v>#DIV/0!</v>
      </c>
      <c r="E470" s="41">
        <v>72.578283367458113</v>
      </c>
      <c r="F470" s="41">
        <v>76.018391233488757</v>
      </c>
      <c r="G470" s="21" t="e">
        <v>#DIV/0!</v>
      </c>
    </row>
  </sheetData>
  <mergeCells count="1">
    <mergeCell ref="D1:G2"/>
  </mergeCells>
  <conditionalFormatting sqref="G3:G5 G47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4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workbookViewId="0">
      <selection activeCell="G15" sqref="A1:G15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0.5546875" bestFit="1" customWidth="1"/>
    <col min="4" max="4" width="10.44140625" bestFit="1" customWidth="1"/>
    <col min="5" max="5" width="11.33203125" bestFit="1" customWidth="1"/>
    <col min="6" max="6" width="10.5546875" bestFit="1" customWidth="1"/>
    <col min="7" max="7" width="10.77734375" bestFit="1" customWidth="1"/>
  </cols>
  <sheetData>
    <row r="1" spans="1:7" x14ac:dyDescent="0.3">
      <c r="D1" s="71" t="s">
        <v>539</v>
      </c>
      <c r="E1" s="71"/>
      <c r="F1" s="71"/>
      <c r="G1" s="71"/>
    </row>
    <row r="2" spans="1:7" x14ac:dyDescent="0.3">
      <c r="D2" s="71"/>
      <c r="E2" s="71"/>
      <c r="F2" s="71"/>
      <c r="G2" s="71"/>
    </row>
    <row r="4" spans="1:7" x14ac:dyDescent="0.3">
      <c r="A4" s="25" t="s">
        <v>534</v>
      </c>
      <c r="B4" s="25" t="s">
        <v>533</v>
      </c>
    </row>
    <row r="5" spans="1:7" x14ac:dyDescent="0.3">
      <c r="A5" s="25" t="s">
        <v>525</v>
      </c>
      <c r="B5" t="s">
        <v>18</v>
      </c>
      <c r="C5" t="s">
        <v>38</v>
      </c>
      <c r="D5" t="s">
        <v>27</v>
      </c>
      <c r="E5" t="s">
        <v>14</v>
      </c>
      <c r="F5" t="s">
        <v>125</v>
      </c>
      <c r="G5" t="s">
        <v>526</v>
      </c>
    </row>
    <row r="6" spans="1:7" x14ac:dyDescent="0.3">
      <c r="A6" s="26" t="s">
        <v>59</v>
      </c>
      <c r="B6" s="28">
        <v>5352.41</v>
      </c>
      <c r="C6" s="28">
        <v>306</v>
      </c>
      <c r="D6" s="28">
        <v>346.79999999999995</v>
      </c>
      <c r="E6" s="28">
        <v>12931.25</v>
      </c>
      <c r="F6" s="28">
        <v>152.5</v>
      </c>
      <c r="G6" s="28">
        <v>19088.96</v>
      </c>
    </row>
    <row r="7" spans="1:7" x14ac:dyDescent="0.3">
      <c r="A7" s="26" t="s">
        <v>171</v>
      </c>
      <c r="B7" s="28">
        <v>4336.32</v>
      </c>
      <c r="C7" s="28">
        <v>1006.5</v>
      </c>
      <c r="D7" s="28">
        <v>774.44</v>
      </c>
      <c r="E7" s="28">
        <v>9058.5</v>
      </c>
      <c r="F7" s="28">
        <v>1006.5</v>
      </c>
      <c r="G7" s="28">
        <v>16182.26</v>
      </c>
    </row>
    <row r="8" spans="1:7" x14ac:dyDescent="0.3">
      <c r="A8" s="26" t="s">
        <v>204</v>
      </c>
      <c r="B8" s="28">
        <v>2691.1</v>
      </c>
      <c r="C8" s="28"/>
      <c r="D8" s="28">
        <v>6250.7000000000007</v>
      </c>
      <c r="E8" s="28">
        <v>3213.55</v>
      </c>
      <c r="F8" s="28"/>
      <c r="G8" s="28">
        <v>12155.350000000002</v>
      </c>
    </row>
    <row r="9" spans="1:7" x14ac:dyDescent="0.3">
      <c r="A9" s="26" t="s">
        <v>168</v>
      </c>
      <c r="B9" s="28">
        <v>1822.12</v>
      </c>
      <c r="C9" s="28"/>
      <c r="D9" s="28">
        <v>9110.5999999999985</v>
      </c>
      <c r="E9" s="28"/>
      <c r="F9" s="28"/>
      <c r="G9" s="28">
        <v>10932.719999999998</v>
      </c>
    </row>
    <row r="10" spans="1:7" x14ac:dyDescent="0.3">
      <c r="A10" s="26" t="s">
        <v>102</v>
      </c>
      <c r="B10" s="28">
        <v>3884.1600000000003</v>
      </c>
      <c r="C10" s="28">
        <v>882</v>
      </c>
      <c r="D10" s="28">
        <v>1954.9800000000005</v>
      </c>
      <c r="E10" s="28">
        <v>3399</v>
      </c>
      <c r="F10" s="28">
        <v>345</v>
      </c>
      <c r="G10" s="28">
        <v>10465.14</v>
      </c>
    </row>
    <row r="11" spans="1:7" x14ac:dyDescent="0.3">
      <c r="A11" s="26" t="s">
        <v>177</v>
      </c>
      <c r="B11" s="28">
        <v>1569.4</v>
      </c>
      <c r="C11" s="28">
        <v>2065.5</v>
      </c>
      <c r="D11" s="28">
        <v>6773.7000000000007</v>
      </c>
      <c r="E11" s="28"/>
      <c r="F11" s="28"/>
      <c r="G11" s="28">
        <v>10408.6</v>
      </c>
    </row>
    <row r="12" spans="1:7" x14ac:dyDescent="0.3">
      <c r="A12" s="26" t="s">
        <v>120</v>
      </c>
      <c r="B12" s="28">
        <v>809.2</v>
      </c>
      <c r="C12" s="28"/>
      <c r="D12" s="28"/>
      <c r="E12" s="28">
        <v>8921.5</v>
      </c>
      <c r="F12" s="28"/>
      <c r="G12" s="28">
        <v>9730.7000000000007</v>
      </c>
    </row>
    <row r="13" spans="1:7" x14ac:dyDescent="0.3">
      <c r="A13" s="26" t="s">
        <v>391</v>
      </c>
      <c r="B13" s="28">
        <v>7753.1</v>
      </c>
      <c r="C13" s="28"/>
      <c r="D13" s="28"/>
      <c r="E13" s="28"/>
      <c r="F13" s="28"/>
      <c r="G13" s="28">
        <v>7753.1</v>
      </c>
    </row>
    <row r="14" spans="1:7" x14ac:dyDescent="0.3">
      <c r="A14" s="26" t="s">
        <v>362</v>
      </c>
      <c r="B14" s="28">
        <v>2036</v>
      </c>
      <c r="C14" s="28">
        <v>928</v>
      </c>
      <c r="D14" s="28">
        <v>2507.2799999999997</v>
      </c>
      <c r="E14" s="28">
        <v>2050</v>
      </c>
      <c r="F14" s="28"/>
      <c r="G14" s="28">
        <v>7521.28</v>
      </c>
    </row>
    <row r="15" spans="1:7" x14ac:dyDescent="0.3">
      <c r="A15" s="26" t="s">
        <v>154</v>
      </c>
      <c r="B15" s="28">
        <v>774.44</v>
      </c>
      <c r="C15" s="28">
        <v>865</v>
      </c>
      <c r="D15" s="28">
        <v>774.44</v>
      </c>
      <c r="E15" s="28">
        <v>5032.5</v>
      </c>
      <c r="F15" s="28"/>
      <c r="G15" s="28">
        <v>7446.38</v>
      </c>
    </row>
    <row r="16" spans="1:7" x14ac:dyDescent="0.3">
      <c r="A16" s="26" t="s">
        <v>135</v>
      </c>
      <c r="B16" s="28">
        <v>659.56</v>
      </c>
      <c r="C16" s="28"/>
      <c r="D16" s="28">
        <v>3141.82</v>
      </c>
      <c r="E16" s="28">
        <v>3454.06</v>
      </c>
      <c r="F16" s="28"/>
      <c r="G16" s="28">
        <v>7255.4400000000005</v>
      </c>
    </row>
    <row r="17" spans="1:7" x14ac:dyDescent="0.3">
      <c r="A17" s="26" t="s">
        <v>75</v>
      </c>
      <c r="B17" s="28">
        <v>2518.56</v>
      </c>
      <c r="C17" s="28"/>
      <c r="D17" s="28">
        <v>3545.61</v>
      </c>
      <c r="E17" s="28"/>
      <c r="F17" s="28"/>
      <c r="G17" s="28">
        <v>6064.17</v>
      </c>
    </row>
    <row r="18" spans="1:7" x14ac:dyDescent="0.3">
      <c r="A18" s="26" t="s">
        <v>170</v>
      </c>
      <c r="B18" s="28">
        <v>4022.5600000000004</v>
      </c>
      <c r="C18" s="28">
        <v>2011.2800000000002</v>
      </c>
      <c r="D18" s="28"/>
      <c r="E18" s="28"/>
      <c r="F18" s="28"/>
      <c r="G18" s="28">
        <v>6033.84</v>
      </c>
    </row>
    <row r="19" spans="1:7" x14ac:dyDescent="0.3">
      <c r="A19" s="26" t="s">
        <v>62</v>
      </c>
      <c r="B19" s="28">
        <v>5486.7699999999995</v>
      </c>
      <c r="C19" s="28"/>
      <c r="D19" s="28">
        <v>153.97999999999999</v>
      </c>
      <c r="E19" s="28"/>
      <c r="F19" s="28"/>
      <c r="G19" s="28">
        <v>5640.7499999999991</v>
      </c>
    </row>
    <row r="20" spans="1:7" x14ac:dyDescent="0.3">
      <c r="A20" s="26" t="s">
        <v>121</v>
      </c>
      <c r="B20" s="28">
        <v>1113.6599999999999</v>
      </c>
      <c r="C20" s="28"/>
      <c r="D20" s="28">
        <v>3841.2799999999993</v>
      </c>
      <c r="E20" s="28">
        <v>586.75</v>
      </c>
      <c r="F20" s="28"/>
      <c r="G20" s="28">
        <v>5541.6899999999987</v>
      </c>
    </row>
    <row r="21" spans="1:7" x14ac:dyDescent="0.3">
      <c r="A21" s="26" t="s">
        <v>152</v>
      </c>
      <c r="B21" s="28">
        <v>3469.76</v>
      </c>
      <c r="C21" s="28"/>
      <c r="D21" s="28"/>
      <c r="E21" s="28">
        <v>2047.5</v>
      </c>
      <c r="F21" s="28"/>
      <c r="G21" s="28">
        <v>5517.26</v>
      </c>
    </row>
    <row r="22" spans="1:7" x14ac:dyDescent="0.3">
      <c r="A22" s="26" t="s">
        <v>222</v>
      </c>
      <c r="B22" s="28"/>
      <c r="C22" s="28"/>
      <c r="D22" s="28">
        <v>2620.71</v>
      </c>
      <c r="E22" s="28">
        <v>2863.6</v>
      </c>
      <c r="F22" s="28"/>
      <c r="G22" s="28">
        <v>5484.3099999999995</v>
      </c>
    </row>
    <row r="23" spans="1:7" x14ac:dyDescent="0.3">
      <c r="A23" s="26" t="s">
        <v>116</v>
      </c>
      <c r="B23" s="28">
        <v>3414.3199999999997</v>
      </c>
      <c r="C23" s="28"/>
      <c r="D23" s="28">
        <v>2065.6799999999998</v>
      </c>
      <c r="E23" s="28"/>
      <c r="F23" s="28"/>
      <c r="G23" s="28">
        <v>5480</v>
      </c>
    </row>
    <row r="24" spans="1:7" x14ac:dyDescent="0.3">
      <c r="A24" s="26" t="s">
        <v>153</v>
      </c>
      <c r="B24" s="28">
        <v>1780.46</v>
      </c>
      <c r="C24" s="28">
        <v>1035.75</v>
      </c>
      <c r="D24" s="28">
        <v>1325.61</v>
      </c>
      <c r="E24" s="28">
        <v>942.5</v>
      </c>
      <c r="F24" s="28"/>
      <c r="G24" s="28">
        <v>5084.32</v>
      </c>
    </row>
    <row r="25" spans="1:7" x14ac:dyDescent="0.3">
      <c r="A25" s="26" t="s">
        <v>226</v>
      </c>
      <c r="B25" s="28">
        <v>1437.12</v>
      </c>
      <c r="C25" s="28"/>
      <c r="D25" s="28">
        <v>3332.62</v>
      </c>
      <c r="E25" s="28"/>
      <c r="F25" s="28"/>
      <c r="G25" s="28">
        <v>4769.74</v>
      </c>
    </row>
    <row r="26" spans="1:7" x14ac:dyDescent="0.3">
      <c r="A26" s="26" t="s">
        <v>236</v>
      </c>
      <c r="B26" s="28">
        <v>1755.8000000000002</v>
      </c>
      <c r="C26" s="28"/>
      <c r="D26" s="28">
        <v>2570.46</v>
      </c>
      <c r="E26" s="28">
        <v>429.25</v>
      </c>
      <c r="F26" s="28"/>
      <c r="G26" s="28">
        <v>4755.51</v>
      </c>
    </row>
    <row r="27" spans="1:7" x14ac:dyDescent="0.3">
      <c r="A27" s="26" t="s">
        <v>197</v>
      </c>
      <c r="B27" s="28">
        <v>3600.28</v>
      </c>
      <c r="C27" s="28"/>
      <c r="D27" s="28">
        <v>1149.6400000000001</v>
      </c>
      <c r="E27" s="28"/>
      <c r="F27" s="28"/>
      <c r="G27" s="28">
        <v>4749.92</v>
      </c>
    </row>
    <row r="28" spans="1:7" x14ac:dyDescent="0.3">
      <c r="A28" s="26" t="s">
        <v>91</v>
      </c>
      <c r="B28" s="28">
        <v>927.15</v>
      </c>
      <c r="C28" s="28"/>
      <c r="D28" s="28">
        <v>1016.8199999999999</v>
      </c>
      <c r="E28" s="28">
        <v>2680.5</v>
      </c>
      <c r="F28" s="28"/>
      <c r="G28" s="28">
        <v>4624.4699999999993</v>
      </c>
    </row>
    <row r="29" spans="1:7" x14ac:dyDescent="0.3">
      <c r="A29" s="26" t="s">
        <v>186</v>
      </c>
      <c r="B29" s="28"/>
      <c r="C29" s="28"/>
      <c r="D29" s="28">
        <v>4560.3999999999996</v>
      </c>
      <c r="E29" s="28"/>
      <c r="F29" s="28"/>
      <c r="G29" s="28">
        <v>4560.3999999999996</v>
      </c>
    </row>
    <row r="30" spans="1:7" x14ac:dyDescent="0.3">
      <c r="A30" s="26" t="s">
        <v>117</v>
      </c>
      <c r="B30" s="28">
        <v>2046.56</v>
      </c>
      <c r="C30" s="28"/>
      <c r="D30" s="28">
        <v>1023.28</v>
      </c>
      <c r="E30" s="28">
        <v>1348</v>
      </c>
      <c r="F30" s="28"/>
      <c r="G30" s="28">
        <v>4417.84</v>
      </c>
    </row>
    <row r="31" spans="1:7" x14ac:dyDescent="0.3">
      <c r="A31" s="26" t="s">
        <v>148</v>
      </c>
      <c r="B31" s="28">
        <v>4382.08</v>
      </c>
      <c r="C31" s="28"/>
      <c r="D31" s="28">
        <v>-6.2899999999999636</v>
      </c>
      <c r="E31" s="28"/>
      <c r="F31" s="28"/>
      <c r="G31" s="28">
        <v>4375.79</v>
      </c>
    </row>
    <row r="32" spans="1:7" x14ac:dyDescent="0.3">
      <c r="A32" s="26" t="s">
        <v>281</v>
      </c>
      <c r="B32" s="28">
        <v>1333.92</v>
      </c>
      <c r="C32" s="28"/>
      <c r="D32" s="28">
        <v>586.5</v>
      </c>
      <c r="E32" s="28">
        <v>2259.5</v>
      </c>
      <c r="F32" s="28"/>
      <c r="G32" s="28">
        <v>4179.92</v>
      </c>
    </row>
    <row r="33" spans="1:7" x14ac:dyDescent="0.3">
      <c r="A33" s="26" t="s">
        <v>108</v>
      </c>
      <c r="B33" s="28">
        <v>1318</v>
      </c>
      <c r="C33" s="28"/>
      <c r="D33" s="28">
        <v>1283.76</v>
      </c>
      <c r="E33" s="28">
        <v>1498.25</v>
      </c>
      <c r="F33" s="28"/>
      <c r="G33" s="28">
        <v>4100.01</v>
      </c>
    </row>
    <row r="34" spans="1:7" x14ac:dyDescent="0.3">
      <c r="A34" s="26" t="s">
        <v>166</v>
      </c>
      <c r="B34" s="28"/>
      <c r="C34" s="28">
        <v>766.25</v>
      </c>
      <c r="D34" s="28"/>
      <c r="E34" s="28">
        <v>3314</v>
      </c>
      <c r="F34" s="28"/>
      <c r="G34" s="28">
        <v>4080.25</v>
      </c>
    </row>
    <row r="35" spans="1:7" x14ac:dyDescent="0.3">
      <c r="A35" s="26" t="s">
        <v>78</v>
      </c>
      <c r="B35" s="28">
        <v>500</v>
      </c>
      <c r="C35" s="28">
        <v>543.5</v>
      </c>
      <c r="D35" s="28">
        <v>222.48000000000002</v>
      </c>
      <c r="E35" s="28">
        <v>2693.5</v>
      </c>
      <c r="F35" s="28"/>
      <c r="G35" s="28">
        <v>3959.48</v>
      </c>
    </row>
    <row r="36" spans="1:7" x14ac:dyDescent="0.3">
      <c r="A36" s="26" t="s">
        <v>283</v>
      </c>
      <c r="B36" s="28">
        <v>222.48000000000002</v>
      </c>
      <c r="C36" s="28"/>
      <c r="D36" s="28">
        <v>889.92000000000007</v>
      </c>
      <c r="E36" s="28">
        <v>2822.5</v>
      </c>
      <c r="F36" s="28"/>
      <c r="G36" s="28">
        <v>3934.9</v>
      </c>
    </row>
    <row r="37" spans="1:7" x14ac:dyDescent="0.3">
      <c r="A37" s="26" t="s">
        <v>374</v>
      </c>
      <c r="B37" s="28">
        <v>3852</v>
      </c>
      <c r="C37" s="28"/>
      <c r="D37" s="28"/>
      <c r="E37" s="28"/>
      <c r="F37" s="28"/>
      <c r="G37" s="28">
        <v>3852</v>
      </c>
    </row>
    <row r="38" spans="1:7" x14ac:dyDescent="0.3">
      <c r="A38" s="26" t="s">
        <v>115</v>
      </c>
      <c r="B38" s="28"/>
      <c r="C38" s="28"/>
      <c r="D38" s="28">
        <v>2303.6799999999998</v>
      </c>
      <c r="E38" s="28">
        <v>1330.25</v>
      </c>
      <c r="F38" s="28"/>
      <c r="G38" s="28">
        <v>3633.93</v>
      </c>
    </row>
    <row r="39" spans="1:7" x14ac:dyDescent="0.3">
      <c r="A39" s="26" t="s">
        <v>137</v>
      </c>
      <c r="B39" s="28">
        <v>1407.44</v>
      </c>
      <c r="C39" s="28"/>
      <c r="D39" s="28">
        <v>2155.3200000000002</v>
      </c>
      <c r="E39" s="28"/>
      <c r="F39" s="28"/>
      <c r="G39" s="28">
        <v>3562.76</v>
      </c>
    </row>
    <row r="40" spans="1:7" x14ac:dyDescent="0.3">
      <c r="A40" s="26" t="s">
        <v>29</v>
      </c>
      <c r="B40" s="28">
        <v>687.28</v>
      </c>
      <c r="C40" s="28"/>
      <c r="D40" s="28"/>
      <c r="E40" s="28">
        <v>2783</v>
      </c>
      <c r="F40" s="28"/>
      <c r="G40" s="28">
        <v>3470.2799999999997</v>
      </c>
    </row>
    <row r="41" spans="1:7" x14ac:dyDescent="0.3">
      <c r="A41" s="26" t="s">
        <v>262</v>
      </c>
      <c r="B41" s="28">
        <v>2188.7999999999997</v>
      </c>
      <c r="C41" s="28"/>
      <c r="D41" s="28"/>
      <c r="E41" s="28">
        <v>1268</v>
      </c>
      <c r="F41" s="28"/>
      <c r="G41" s="28">
        <v>3456.7999999999997</v>
      </c>
    </row>
    <row r="42" spans="1:7" x14ac:dyDescent="0.3">
      <c r="A42" s="26" t="s">
        <v>147</v>
      </c>
      <c r="B42" s="28">
        <v>563.6</v>
      </c>
      <c r="C42" s="28"/>
      <c r="D42" s="28"/>
      <c r="E42" s="28">
        <v>2853</v>
      </c>
      <c r="F42" s="28"/>
      <c r="G42" s="28">
        <v>3416.6</v>
      </c>
    </row>
    <row r="43" spans="1:7" x14ac:dyDescent="0.3">
      <c r="A43" s="26" t="s">
        <v>45</v>
      </c>
      <c r="B43" s="28">
        <v>1349.25</v>
      </c>
      <c r="C43" s="28">
        <v>536</v>
      </c>
      <c r="D43" s="28"/>
      <c r="E43" s="28">
        <v>995.5</v>
      </c>
      <c r="F43" s="28">
        <v>535.5</v>
      </c>
      <c r="G43" s="28">
        <v>3416.25</v>
      </c>
    </row>
    <row r="44" spans="1:7" x14ac:dyDescent="0.3">
      <c r="A44" s="26" t="s">
        <v>390</v>
      </c>
      <c r="B44" s="28"/>
      <c r="C44" s="28"/>
      <c r="D44" s="28">
        <v>3401.84</v>
      </c>
      <c r="E44" s="28"/>
      <c r="F44" s="28"/>
      <c r="G44" s="28">
        <v>3401.84</v>
      </c>
    </row>
    <row r="45" spans="1:7" x14ac:dyDescent="0.3">
      <c r="A45" s="26" t="s">
        <v>356</v>
      </c>
      <c r="B45" s="28"/>
      <c r="C45" s="28"/>
      <c r="D45" s="28"/>
      <c r="E45" s="28">
        <v>3397.5</v>
      </c>
      <c r="F45" s="28"/>
      <c r="G45" s="28">
        <v>3397.5</v>
      </c>
    </row>
    <row r="46" spans="1:7" x14ac:dyDescent="0.3">
      <c r="A46" s="26" t="s">
        <v>216</v>
      </c>
      <c r="B46" s="28">
        <v>985</v>
      </c>
      <c r="C46" s="28">
        <v>492.5</v>
      </c>
      <c r="D46" s="28">
        <v>380.16</v>
      </c>
      <c r="E46" s="28">
        <v>1477.5</v>
      </c>
      <c r="F46" s="28"/>
      <c r="G46" s="28">
        <v>3335.16</v>
      </c>
    </row>
    <row r="47" spans="1:7" x14ac:dyDescent="0.3">
      <c r="A47" s="26" t="s">
        <v>97</v>
      </c>
      <c r="B47" s="28">
        <v>3297.76</v>
      </c>
      <c r="C47" s="28"/>
      <c r="D47" s="28"/>
      <c r="E47" s="28"/>
      <c r="F47" s="28"/>
      <c r="G47" s="28">
        <v>3297.76</v>
      </c>
    </row>
    <row r="48" spans="1:7" x14ac:dyDescent="0.3">
      <c r="A48" s="26" t="s">
        <v>242</v>
      </c>
      <c r="B48" s="28">
        <v>3295.54</v>
      </c>
      <c r="C48" s="28"/>
      <c r="D48" s="28"/>
      <c r="E48" s="28"/>
      <c r="F48" s="28"/>
      <c r="G48" s="28">
        <v>3295.54</v>
      </c>
    </row>
    <row r="49" spans="1:7" x14ac:dyDescent="0.3">
      <c r="A49" s="26" t="s">
        <v>270</v>
      </c>
      <c r="B49" s="28">
        <v>1494.23</v>
      </c>
      <c r="C49" s="28"/>
      <c r="D49" s="28"/>
      <c r="E49" s="28"/>
      <c r="F49" s="28">
        <v>1754.2800000000002</v>
      </c>
      <c r="G49" s="28">
        <v>3248.51</v>
      </c>
    </row>
    <row r="50" spans="1:7" x14ac:dyDescent="0.3">
      <c r="A50" s="26" t="s">
        <v>382</v>
      </c>
      <c r="B50" s="28"/>
      <c r="C50" s="28"/>
      <c r="D50" s="28">
        <v>3202.6400000000003</v>
      </c>
      <c r="E50" s="28"/>
      <c r="F50" s="28"/>
      <c r="G50" s="28">
        <v>3202.6400000000003</v>
      </c>
    </row>
    <row r="51" spans="1:7" x14ac:dyDescent="0.3">
      <c r="A51" s="26" t="s">
        <v>188</v>
      </c>
      <c r="B51" s="28">
        <v>1654</v>
      </c>
      <c r="C51" s="28">
        <v>128.4</v>
      </c>
      <c r="D51" s="28">
        <v>1399.1999999999998</v>
      </c>
      <c r="E51" s="28"/>
      <c r="F51" s="28"/>
      <c r="G51" s="28">
        <v>3181.6</v>
      </c>
    </row>
    <row r="52" spans="1:7" x14ac:dyDescent="0.3">
      <c r="A52" s="26" t="s">
        <v>353</v>
      </c>
      <c r="B52" s="28">
        <v>3138.9</v>
      </c>
      <c r="C52" s="28"/>
      <c r="D52" s="28"/>
      <c r="E52" s="28"/>
      <c r="F52" s="28"/>
      <c r="G52" s="28">
        <v>3138.9</v>
      </c>
    </row>
    <row r="53" spans="1:7" x14ac:dyDescent="0.3">
      <c r="A53" s="26" t="s">
        <v>514</v>
      </c>
      <c r="B53" s="28">
        <v>3118</v>
      </c>
      <c r="C53" s="28"/>
      <c r="D53" s="28"/>
      <c r="E53" s="28"/>
      <c r="F53" s="28"/>
      <c r="G53" s="28">
        <v>3118</v>
      </c>
    </row>
    <row r="54" spans="1:7" x14ac:dyDescent="0.3">
      <c r="A54" s="26" t="s">
        <v>133</v>
      </c>
      <c r="B54" s="28">
        <v>1035.04</v>
      </c>
      <c r="C54" s="28"/>
      <c r="D54" s="28">
        <v>2070.08</v>
      </c>
      <c r="E54" s="28"/>
      <c r="F54" s="28"/>
      <c r="G54" s="28">
        <v>3105.12</v>
      </c>
    </row>
    <row r="55" spans="1:7" x14ac:dyDescent="0.3">
      <c r="A55" s="26" t="s">
        <v>105</v>
      </c>
      <c r="B55" s="28">
        <v>347</v>
      </c>
      <c r="C55" s="28">
        <v>592</v>
      </c>
      <c r="D55" s="28"/>
      <c r="E55" s="28">
        <v>1857.5</v>
      </c>
      <c r="F55" s="28">
        <v>173.5</v>
      </c>
      <c r="G55" s="28">
        <v>2970</v>
      </c>
    </row>
    <row r="56" spans="1:7" x14ac:dyDescent="0.3">
      <c r="A56" s="26" t="s">
        <v>69</v>
      </c>
      <c r="B56" s="28">
        <v>993.59999999999991</v>
      </c>
      <c r="C56" s="28">
        <v>0</v>
      </c>
      <c r="D56" s="28">
        <v>331.2</v>
      </c>
      <c r="E56" s="28">
        <v>1597.5</v>
      </c>
      <c r="F56" s="28"/>
      <c r="G56" s="28">
        <v>2922.3</v>
      </c>
    </row>
    <row r="57" spans="1:7" x14ac:dyDescent="0.3">
      <c r="A57" s="26" t="s">
        <v>287</v>
      </c>
      <c r="B57" s="28">
        <v>2772.72</v>
      </c>
      <c r="C57" s="28"/>
      <c r="D57" s="28"/>
      <c r="E57" s="28"/>
      <c r="F57" s="28"/>
      <c r="G57" s="28">
        <v>2772.72</v>
      </c>
    </row>
    <row r="58" spans="1:7" x14ac:dyDescent="0.3">
      <c r="A58" s="26" t="s">
        <v>187</v>
      </c>
      <c r="B58" s="28">
        <v>858</v>
      </c>
      <c r="C58" s="28"/>
      <c r="D58" s="28">
        <v>858</v>
      </c>
      <c r="E58" s="28">
        <v>1043.25</v>
      </c>
      <c r="F58" s="28"/>
      <c r="G58" s="28">
        <v>2759.25</v>
      </c>
    </row>
    <row r="59" spans="1:7" x14ac:dyDescent="0.3">
      <c r="A59" s="26" t="s">
        <v>211</v>
      </c>
      <c r="B59" s="28">
        <v>1867.28</v>
      </c>
      <c r="C59" s="28"/>
      <c r="D59" s="28">
        <v>882.28</v>
      </c>
      <c r="E59" s="28"/>
      <c r="F59" s="28"/>
      <c r="G59" s="28">
        <v>2749.56</v>
      </c>
    </row>
    <row r="60" spans="1:7" x14ac:dyDescent="0.3">
      <c r="A60" s="26" t="s">
        <v>269</v>
      </c>
      <c r="B60" s="28">
        <v>2733.82</v>
      </c>
      <c r="C60" s="28"/>
      <c r="D60" s="28"/>
      <c r="E60" s="28"/>
      <c r="F60" s="28"/>
      <c r="G60" s="28">
        <v>2733.82</v>
      </c>
    </row>
    <row r="61" spans="1:7" x14ac:dyDescent="0.3">
      <c r="A61" s="26" t="s">
        <v>123</v>
      </c>
      <c r="B61" s="28">
        <v>1002.2999999999998</v>
      </c>
      <c r="C61" s="28">
        <v>220.85</v>
      </c>
      <c r="D61" s="28"/>
      <c r="E61" s="28">
        <v>1257.0999999999999</v>
      </c>
      <c r="F61" s="28">
        <v>220.35</v>
      </c>
      <c r="G61" s="28">
        <v>2700.6</v>
      </c>
    </row>
    <row r="62" spans="1:7" x14ac:dyDescent="0.3">
      <c r="A62" s="26" t="s">
        <v>252</v>
      </c>
      <c r="B62" s="28">
        <v>1596.1999999999998</v>
      </c>
      <c r="C62" s="28"/>
      <c r="D62" s="28">
        <v>792.31999999999994</v>
      </c>
      <c r="E62" s="28">
        <v>308.5</v>
      </c>
      <c r="F62" s="28"/>
      <c r="G62" s="28">
        <v>2697.0199999999995</v>
      </c>
    </row>
    <row r="63" spans="1:7" x14ac:dyDescent="0.3">
      <c r="A63" s="26" t="s">
        <v>294</v>
      </c>
      <c r="B63" s="28"/>
      <c r="C63" s="28"/>
      <c r="D63" s="28"/>
      <c r="E63" s="28">
        <v>2684.6</v>
      </c>
      <c r="F63" s="28"/>
      <c r="G63" s="28">
        <v>2684.6</v>
      </c>
    </row>
    <row r="64" spans="1:7" x14ac:dyDescent="0.3">
      <c r="A64" s="26" t="s">
        <v>122</v>
      </c>
      <c r="B64" s="28">
        <v>734.5</v>
      </c>
      <c r="C64" s="28">
        <v>396.5</v>
      </c>
      <c r="D64" s="28">
        <v>300.56</v>
      </c>
      <c r="E64" s="28">
        <v>1218.75</v>
      </c>
      <c r="F64" s="28"/>
      <c r="G64" s="28">
        <v>2650.31</v>
      </c>
    </row>
    <row r="65" spans="1:7" x14ac:dyDescent="0.3">
      <c r="A65" s="26" t="s">
        <v>329</v>
      </c>
      <c r="B65" s="28"/>
      <c r="C65" s="28"/>
      <c r="D65" s="28"/>
      <c r="E65" s="28">
        <v>2622.75</v>
      </c>
      <c r="F65" s="28"/>
      <c r="G65" s="28">
        <v>2622.75</v>
      </c>
    </row>
    <row r="66" spans="1:7" x14ac:dyDescent="0.3">
      <c r="A66" s="26" t="s">
        <v>57</v>
      </c>
      <c r="B66" s="28">
        <v>1380.4</v>
      </c>
      <c r="C66" s="28"/>
      <c r="D66" s="28">
        <v>562.80000000000007</v>
      </c>
      <c r="E66" s="28">
        <v>665</v>
      </c>
      <c r="F66" s="28"/>
      <c r="G66" s="28">
        <v>2608.2000000000003</v>
      </c>
    </row>
    <row r="67" spans="1:7" x14ac:dyDescent="0.3">
      <c r="A67" s="26" t="s">
        <v>210</v>
      </c>
      <c r="B67" s="28"/>
      <c r="C67" s="28"/>
      <c r="D67" s="28"/>
      <c r="E67" s="28">
        <v>2545.75</v>
      </c>
      <c r="F67" s="28"/>
      <c r="G67" s="28">
        <v>2545.75</v>
      </c>
    </row>
    <row r="68" spans="1:7" x14ac:dyDescent="0.3">
      <c r="A68" s="26" t="s">
        <v>208</v>
      </c>
      <c r="B68" s="28"/>
      <c r="C68" s="28">
        <v>-873</v>
      </c>
      <c r="D68" s="28"/>
      <c r="E68" s="28">
        <v>3411</v>
      </c>
      <c r="F68" s="28"/>
      <c r="G68" s="28">
        <v>2538</v>
      </c>
    </row>
    <row r="69" spans="1:7" x14ac:dyDescent="0.3">
      <c r="A69" s="26" t="s">
        <v>53</v>
      </c>
      <c r="B69" s="28">
        <v>1983.22</v>
      </c>
      <c r="C69" s="28"/>
      <c r="D69" s="28"/>
      <c r="E69" s="28">
        <v>546.25</v>
      </c>
      <c r="F69" s="28"/>
      <c r="G69" s="28">
        <v>2529.4700000000003</v>
      </c>
    </row>
    <row r="70" spans="1:7" x14ac:dyDescent="0.3">
      <c r="A70" s="26" t="s">
        <v>95</v>
      </c>
      <c r="B70" s="28">
        <v>979.52</v>
      </c>
      <c r="C70" s="28">
        <v>593.5</v>
      </c>
      <c r="D70" s="28"/>
      <c r="E70" s="28">
        <v>913</v>
      </c>
      <c r="F70" s="28"/>
      <c r="G70" s="28">
        <v>2486.02</v>
      </c>
    </row>
    <row r="71" spans="1:7" x14ac:dyDescent="0.3">
      <c r="A71" s="26" t="s">
        <v>276</v>
      </c>
      <c r="B71" s="28"/>
      <c r="C71" s="28"/>
      <c r="D71" s="28">
        <v>2484.3599999999997</v>
      </c>
      <c r="E71" s="28"/>
      <c r="F71" s="28"/>
      <c r="G71" s="28">
        <v>2484.3599999999997</v>
      </c>
    </row>
    <row r="72" spans="1:7" x14ac:dyDescent="0.3">
      <c r="A72" s="26" t="s">
        <v>332</v>
      </c>
      <c r="B72" s="28">
        <v>1634.96</v>
      </c>
      <c r="C72" s="28"/>
      <c r="D72" s="28">
        <v>817.48</v>
      </c>
      <c r="E72" s="28"/>
      <c r="F72" s="28"/>
      <c r="G72" s="28">
        <v>2452.44</v>
      </c>
    </row>
    <row r="73" spans="1:7" x14ac:dyDescent="0.3">
      <c r="A73" s="26" t="s">
        <v>180</v>
      </c>
      <c r="B73" s="28">
        <v>1333.8000000000002</v>
      </c>
      <c r="C73" s="28">
        <v>103.4</v>
      </c>
      <c r="D73" s="28">
        <v>387.20000000000005</v>
      </c>
      <c r="E73" s="28">
        <v>251</v>
      </c>
      <c r="F73" s="28">
        <v>376.5</v>
      </c>
      <c r="G73" s="28">
        <v>2451.9000000000005</v>
      </c>
    </row>
    <row r="74" spans="1:7" x14ac:dyDescent="0.3">
      <c r="A74" s="26" t="s">
        <v>220</v>
      </c>
      <c r="B74" s="28"/>
      <c r="C74" s="28"/>
      <c r="D74" s="28"/>
      <c r="E74" s="28">
        <v>2437</v>
      </c>
      <c r="F74" s="28"/>
      <c r="G74" s="28">
        <v>2437</v>
      </c>
    </row>
    <row r="75" spans="1:7" x14ac:dyDescent="0.3">
      <c r="A75" s="26" t="s">
        <v>124</v>
      </c>
      <c r="B75" s="28">
        <v>66</v>
      </c>
      <c r="C75" s="28"/>
      <c r="D75" s="28"/>
      <c r="E75" s="28">
        <v>599.75</v>
      </c>
      <c r="F75" s="28">
        <v>1757</v>
      </c>
      <c r="G75" s="28">
        <v>2422.75</v>
      </c>
    </row>
    <row r="76" spans="1:7" x14ac:dyDescent="0.3">
      <c r="A76" s="26" t="s">
        <v>46</v>
      </c>
      <c r="B76" s="28">
        <v>1064</v>
      </c>
      <c r="C76" s="28"/>
      <c r="D76" s="28"/>
      <c r="E76" s="28">
        <v>1330</v>
      </c>
      <c r="F76" s="28"/>
      <c r="G76" s="28">
        <v>2394</v>
      </c>
    </row>
    <row r="77" spans="1:7" x14ac:dyDescent="0.3">
      <c r="A77" s="26" t="s">
        <v>201</v>
      </c>
      <c r="B77" s="28"/>
      <c r="C77" s="28"/>
      <c r="D77" s="28">
        <v>2316.2600000000002</v>
      </c>
      <c r="E77" s="28"/>
      <c r="F77" s="28"/>
      <c r="G77" s="28">
        <v>2316.2600000000002</v>
      </c>
    </row>
    <row r="78" spans="1:7" x14ac:dyDescent="0.3">
      <c r="A78" s="26" t="s">
        <v>40</v>
      </c>
      <c r="B78" s="28">
        <v>1020</v>
      </c>
      <c r="C78" s="28"/>
      <c r="D78" s="28"/>
      <c r="E78" s="28">
        <v>1242.5</v>
      </c>
      <c r="F78" s="28"/>
      <c r="G78" s="28">
        <v>2262.5</v>
      </c>
    </row>
    <row r="79" spans="1:7" x14ac:dyDescent="0.3">
      <c r="A79" s="26" t="s">
        <v>466</v>
      </c>
      <c r="B79" s="28">
        <v>2246</v>
      </c>
      <c r="C79" s="28"/>
      <c r="D79" s="28"/>
      <c r="E79" s="28"/>
      <c r="F79" s="28"/>
      <c r="G79" s="28">
        <v>2246</v>
      </c>
    </row>
    <row r="80" spans="1:7" x14ac:dyDescent="0.3">
      <c r="A80" s="26" t="s">
        <v>268</v>
      </c>
      <c r="B80" s="28"/>
      <c r="C80" s="28"/>
      <c r="D80" s="28"/>
      <c r="E80" s="28">
        <v>2024.75</v>
      </c>
      <c r="F80" s="28">
        <v>213.5</v>
      </c>
      <c r="G80" s="28">
        <v>2238.25</v>
      </c>
    </row>
    <row r="81" spans="1:7" x14ac:dyDescent="0.3">
      <c r="A81" s="26" t="s">
        <v>181</v>
      </c>
      <c r="B81" s="28">
        <v>664</v>
      </c>
      <c r="C81" s="28"/>
      <c r="D81" s="28">
        <v>335</v>
      </c>
      <c r="E81" s="28">
        <v>1218.75</v>
      </c>
      <c r="F81" s="28"/>
      <c r="G81" s="28">
        <v>2217.75</v>
      </c>
    </row>
    <row r="82" spans="1:7" x14ac:dyDescent="0.3">
      <c r="A82" s="26" t="s">
        <v>99</v>
      </c>
      <c r="B82" s="28">
        <v>1082.28</v>
      </c>
      <c r="C82" s="28"/>
      <c r="D82" s="28">
        <v>1082.28</v>
      </c>
      <c r="E82" s="28"/>
      <c r="F82" s="28"/>
      <c r="G82" s="28">
        <v>2164.56</v>
      </c>
    </row>
    <row r="83" spans="1:7" x14ac:dyDescent="0.3">
      <c r="A83" s="26" t="s">
        <v>316</v>
      </c>
      <c r="B83" s="28">
        <v>1137</v>
      </c>
      <c r="C83" s="28"/>
      <c r="D83" s="28">
        <v>1004.8399999999999</v>
      </c>
      <c r="E83" s="28"/>
      <c r="F83" s="28"/>
      <c r="G83" s="28">
        <v>2141.84</v>
      </c>
    </row>
    <row r="84" spans="1:7" x14ac:dyDescent="0.3">
      <c r="A84" s="26" t="s">
        <v>419</v>
      </c>
      <c r="B84" s="28">
        <v>500.1</v>
      </c>
      <c r="C84" s="28">
        <v>1140</v>
      </c>
      <c r="D84" s="28"/>
      <c r="E84" s="28"/>
      <c r="F84" s="28">
        <v>500.1</v>
      </c>
      <c r="G84" s="28">
        <v>2140.1999999999998</v>
      </c>
    </row>
    <row r="85" spans="1:7" x14ac:dyDescent="0.3">
      <c r="A85" s="26" t="s">
        <v>291</v>
      </c>
      <c r="B85" s="28">
        <v>1339.84</v>
      </c>
      <c r="C85" s="28"/>
      <c r="D85" s="28"/>
      <c r="E85" s="28">
        <v>788.5</v>
      </c>
      <c r="F85" s="28"/>
      <c r="G85" s="28">
        <v>2128.34</v>
      </c>
    </row>
    <row r="86" spans="1:7" x14ac:dyDescent="0.3">
      <c r="A86" s="26" t="s">
        <v>202</v>
      </c>
      <c r="B86" s="28">
        <v>1417.12</v>
      </c>
      <c r="C86" s="28"/>
      <c r="D86" s="28">
        <v>708.56</v>
      </c>
      <c r="E86" s="28"/>
      <c r="F86" s="28"/>
      <c r="G86" s="28">
        <v>2125.6799999999998</v>
      </c>
    </row>
    <row r="87" spans="1:7" x14ac:dyDescent="0.3">
      <c r="A87" s="26" t="s">
        <v>140</v>
      </c>
      <c r="B87" s="28">
        <v>714.8</v>
      </c>
      <c r="C87" s="28"/>
      <c r="D87" s="28"/>
      <c r="E87" s="28"/>
      <c r="F87" s="28">
        <v>1392</v>
      </c>
      <c r="G87" s="28">
        <v>2106.8000000000002</v>
      </c>
    </row>
    <row r="88" spans="1:7" x14ac:dyDescent="0.3">
      <c r="A88" s="26" t="s">
        <v>221</v>
      </c>
      <c r="B88" s="28">
        <v>2064.5</v>
      </c>
      <c r="C88" s="28"/>
      <c r="D88" s="28"/>
      <c r="E88" s="28"/>
      <c r="F88" s="28"/>
      <c r="G88" s="28">
        <v>2064.5</v>
      </c>
    </row>
    <row r="89" spans="1:7" x14ac:dyDescent="0.3">
      <c r="A89" s="26" t="s">
        <v>355</v>
      </c>
      <c r="B89" s="28">
        <v>238.51999999999998</v>
      </c>
      <c r="C89" s="28"/>
      <c r="D89" s="28">
        <v>954.07999999999993</v>
      </c>
      <c r="E89" s="28">
        <v>867.75</v>
      </c>
      <c r="F89" s="28"/>
      <c r="G89" s="28">
        <v>2060.35</v>
      </c>
    </row>
    <row r="90" spans="1:7" x14ac:dyDescent="0.3">
      <c r="A90" s="26" t="s">
        <v>447</v>
      </c>
      <c r="B90" s="28"/>
      <c r="C90" s="28"/>
      <c r="D90" s="28"/>
      <c r="E90" s="28">
        <v>2039.75</v>
      </c>
      <c r="F90" s="28"/>
      <c r="G90" s="28">
        <v>2039.75</v>
      </c>
    </row>
    <row r="91" spans="1:7" x14ac:dyDescent="0.3">
      <c r="A91" s="26" t="s">
        <v>167</v>
      </c>
      <c r="B91" s="28"/>
      <c r="C91" s="28"/>
      <c r="D91" s="28">
        <v>541.48</v>
      </c>
      <c r="E91" s="28">
        <v>1481.75</v>
      </c>
      <c r="F91" s="28"/>
      <c r="G91" s="28">
        <v>2023.23</v>
      </c>
    </row>
    <row r="92" spans="1:7" x14ac:dyDescent="0.3">
      <c r="A92" s="26" t="s">
        <v>288</v>
      </c>
      <c r="B92" s="28">
        <v>964.02</v>
      </c>
      <c r="C92" s="28"/>
      <c r="D92" s="28">
        <v>1043.8</v>
      </c>
      <c r="E92" s="28"/>
      <c r="F92" s="28"/>
      <c r="G92" s="28">
        <v>2007.82</v>
      </c>
    </row>
    <row r="93" spans="1:7" x14ac:dyDescent="0.3">
      <c r="A93" s="26" t="s">
        <v>261</v>
      </c>
      <c r="B93" s="28">
        <v>526.72</v>
      </c>
      <c r="C93" s="28">
        <v>348</v>
      </c>
      <c r="D93" s="28"/>
      <c r="E93" s="28">
        <v>1125.25</v>
      </c>
      <c r="F93" s="28"/>
      <c r="G93" s="28">
        <v>1999.97</v>
      </c>
    </row>
    <row r="94" spans="1:7" x14ac:dyDescent="0.3">
      <c r="A94" s="26" t="s">
        <v>318</v>
      </c>
      <c r="B94" s="28">
        <v>1996.52</v>
      </c>
      <c r="C94" s="28"/>
      <c r="D94" s="28"/>
      <c r="E94" s="28"/>
      <c r="F94" s="28"/>
      <c r="G94" s="28">
        <v>1996.52</v>
      </c>
    </row>
    <row r="95" spans="1:7" x14ac:dyDescent="0.3">
      <c r="A95" s="26" t="s">
        <v>82</v>
      </c>
      <c r="B95" s="28">
        <v>780.9</v>
      </c>
      <c r="C95" s="28"/>
      <c r="D95" s="28">
        <v>1213.1999999999998</v>
      </c>
      <c r="E95" s="28"/>
      <c r="F95" s="28"/>
      <c r="G95" s="28">
        <v>1994.1</v>
      </c>
    </row>
    <row r="96" spans="1:7" x14ac:dyDescent="0.3">
      <c r="A96" s="26" t="s">
        <v>369</v>
      </c>
      <c r="B96" s="28">
        <v>853.49</v>
      </c>
      <c r="C96" s="28"/>
      <c r="D96" s="28"/>
      <c r="E96" s="28">
        <v>1125.9000000000001</v>
      </c>
      <c r="F96" s="28"/>
      <c r="G96" s="28">
        <v>1979.39</v>
      </c>
    </row>
    <row r="97" spans="1:7" x14ac:dyDescent="0.3">
      <c r="A97" s="26" t="s">
        <v>149</v>
      </c>
      <c r="B97" s="28">
        <v>1017.28</v>
      </c>
      <c r="C97" s="28"/>
      <c r="D97" s="28">
        <v>335.5</v>
      </c>
      <c r="E97" s="28">
        <v>621.5</v>
      </c>
      <c r="F97" s="28"/>
      <c r="G97" s="28">
        <v>1974.28</v>
      </c>
    </row>
    <row r="98" spans="1:7" x14ac:dyDescent="0.3">
      <c r="A98" s="26" t="s">
        <v>397</v>
      </c>
      <c r="B98" s="28">
        <v>967.04</v>
      </c>
      <c r="C98" s="28"/>
      <c r="D98" s="28">
        <v>967.04</v>
      </c>
      <c r="E98" s="28"/>
      <c r="F98" s="28"/>
      <c r="G98" s="28">
        <v>1934.08</v>
      </c>
    </row>
    <row r="99" spans="1:7" x14ac:dyDescent="0.3">
      <c r="A99" s="26" t="s">
        <v>438</v>
      </c>
      <c r="B99" s="28">
        <v>1934.04</v>
      </c>
      <c r="C99" s="28"/>
      <c r="D99" s="28"/>
      <c r="E99" s="28"/>
      <c r="F99" s="28"/>
      <c r="G99" s="28">
        <v>1934.04</v>
      </c>
    </row>
    <row r="100" spans="1:7" x14ac:dyDescent="0.3">
      <c r="A100" s="26" t="s">
        <v>436</v>
      </c>
      <c r="B100" s="28">
        <v>1923.3200000000002</v>
      </c>
      <c r="C100" s="28"/>
      <c r="D100" s="28"/>
      <c r="E100" s="28"/>
      <c r="F100" s="28"/>
      <c r="G100" s="28">
        <v>1923.3200000000002</v>
      </c>
    </row>
    <row r="101" spans="1:7" x14ac:dyDescent="0.3">
      <c r="A101" s="26" t="s">
        <v>63</v>
      </c>
      <c r="B101" s="28">
        <v>1010.2399999999999</v>
      </c>
      <c r="C101" s="28"/>
      <c r="D101" s="28">
        <v>721.59999999999991</v>
      </c>
      <c r="E101" s="28">
        <v>188.6</v>
      </c>
      <c r="F101" s="28"/>
      <c r="G101" s="28">
        <v>1920.4399999999996</v>
      </c>
    </row>
    <row r="102" spans="1:7" x14ac:dyDescent="0.3">
      <c r="A102" s="26" t="s">
        <v>424</v>
      </c>
      <c r="B102" s="28"/>
      <c r="C102" s="28"/>
      <c r="D102" s="28">
        <v>1911.8</v>
      </c>
      <c r="E102" s="28"/>
      <c r="F102" s="28"/>
      <c r="G102" s="28">
        <v>1911.8</v>
      </c>
    </row>
    <row r="103" spans="1:7" x14ac:dyDescent="0.3">
      <c r="A103" s="26" t="s">
        <v>206</v>
      </c>
      <c r="B103" s="28">
        <v>460.5</v>
      </c>
      <c r="C103" s="28"/>
      <c r="D103" s="28">
        <v>699.59999999999991</v>
      </c>
      <c r="E103" s="28">
        <v>426.75</v>
      </c>
      <c r="F103" s="28">
        <v>307</v>
      </c>
      <c r="G103" s="28">
        <v>1893.85</v>
      </c>
    </row>
    <row r="104" spans="1:7" x14ac:dyDescent="0.3">
      <c r="A104" s="26" t="s">
        <v>322</v>
      </c>
      <c r="B104" s="28">
        <v>800.8</v>
      </c>
      <c r="C104" s="28"/>
      <c r="D104" s="28"/>
      <c r="E104" s="28">
        <v>1034.5</v>
      </c>
      <c r="F104" s="28"/>
      <c r="G104" s="28">
        <v>1835.3</v>
      </c>
    </row>
    <row r="105" spans="1:7" x14ac:dyDescent="0.3">
      <c r="A105" s="26" t="s">
        <v>347</v>
      </c>
      <c r="B105" s="28"/>
      <c r="C105" s="28">
        <v>286.78999999999996</v>
      </c>
      <c r="D105" s="28">
        <v>434.91999999999996</v>
      </c>
      <c r="E105" s="28">
        <v>1104.75</v>
      </c>
      <c r="F105" s="28"/>
      <c r="G105" s="28">
        <v>1826.46</v>
      </c>
    </row>
    <row r="106" spans="1:7" x14ac:dyDescent="0.3">
      <c r="A106" s="26" t="s">
        <v>439</v>
      </c>
      <c r="B106" s="28">
        <v>1823.92</v>
      </c>
      <c r="C106" s="28"/>
      <c r="D106" s="28"/>
      <c r="E106" s="28"/>
      <c r="F106" s="28"/>
      <c r="G106" s="28">
        <v>1823.92</v>
      </c>
    </row>
    <row r="107" spans="1:7" x14ac:dyDescent="0.3">
      <c r="A107" s="26" t="s">
        <v>73</v>
      </c>
      <c r="B107" s="28">
        <v>837.96</v>
      </c>
      <c r="C107" s="28"/>
      <c r="D107" s="28">
        <v>949</v>
      </c>
      <c r="E107" s="28"/>
      <c r="F107" s="28"/>
      <c r="G107" s="28">
        <v>1786.96</v>
      </c>
    </row>
    <row r="108" spans="1:7" x14ac:dyDescent="0.3">
      <c r="A108" s="26" t="s">
        <v>403</v>
      </c>
      <c r="B108" s="28">
        <v>1749.3</v>
      </c>
      <c r="C108" s="28"/>
      <c r="D108" s="28"/>
      <c r="E108" s="28"/>
      <c r="F108" s="28"/>
      <c r="G108" s="28">
        <v>1749.3</v>
      </c>
    </row>
    <row r="109" spans="1:7" x14ac:dyDescent="0.3">
      <c r="A109" s="26" t="s">
        <v>277</v>
      </c>
      <c r="B109" s="28">
        <v>809.2</v>
      </c>
      <c r="C109" s="28"/>
      <c r="D109" s="28">
        <v>346.79999999999995</v>
      </c>
      <c r="E109" s="28">
        <v>587.5</v>
      </c>
      <c r="F109" s="28"/>
      <c r="G109" s="28">
        <v>1743.5</v>
      </c>
    </row>
    <row r="110" spans="1:7" x14ac:dyDescent="0.3">
      <c r="A110" s="26" t="s">
        <v>118</v>
      </c>
      <c r="B110" s="28">
        <v>1742.56</v>
      </c>
      <c r="C110" s="28"/>
      <c r="D110" s="28"/>
      <c r="E110" s="28"/>
      <c r="F110" s="28"/>
      <c r="G110" s="28">
        <v>1742.56</v>
      </c>
    </row>
    <row r="111" spans="1:7" x14ac:dyDescent="0.3">
      <c r="A111" s="26" t="s">
        <v>367</v>
      </c>
      <c r="B111" s="28">
        <v>1455.4</v>
      </c>
      <c r="C111" s="28"/>
      <c r="D111" s="28"/>
      <c r="E111" s="28">
        <v>235.57999999999998</v>
      </c>
      <c r="F111" s="28"/>
      <c r="G111" s="28">
        <v>1690.98</v>
      </c>
    </row>
    <row r="112" spans="1:7" x14ac:dyDescent="0.3">
      <c r="A112" s="26" t="s">
        <v>237</v>
      </c>
      <c r="B112" s="28"/>
      <c r="C112" s="28"/>
      <c r="D112" s="28"/>
      <c r="E112" s="28">
        <v>1083</v>
      </c>
      <c r="F112" s="28">
        <v>583</v>
      </c>
      <c r="G112" s="28">
        <v>1666</v>
      </c>
    </row>
    <row r="113" spans="1:7" x14ac:dyDescent="0.3">
      <c r="A113" s="26" t="s">
        <v>289</v>
      </c>
      <c r="B113" s="28">
        <v>896.31999999999994</v>
      </c>
      <c r="C113" s="28"/>
      <c r="D113" s="28">
        <v>767.8900000000001</v>
      </c>
      <c r="E113" s="28"/>
      <c r="F113" s="28"/>
      <c r="G113" s="28">
        <v>1664.21</v>
      </c>
    </row>
    <row r="114" spans="1:7" x14ac:dyDescent="0.3">
      <c r="A114" s="26" t="s">
        <v>507</v>
      </c>
      <c r="B114" s="28"/>
      <c r="C114" s="28">
        <v>1642</v>
      </c>
      <c r="D114" s="28"/>
      <c r="E114" s="28"/>
      <c r="F114" s="28"/>
      <c r="G114" s="28">
        <v>1642</v>
      </c>
    </row>
    <row r="115" spans="1:7" x14ac:dyDescent="0.3">
      <c r="A115" s="26" t="s">
        <v>423</v>
      </c>
      <c r="B115" s="28"/>
      <c r="C115" s="28"/>
      <c r="D115" s="28">
        <v>1632.32</v>
      </c>
      <c r="E115" s="28"/>
      <c r="F115" s="28"/>
      <c r="G115" s="28">
        <v>1632.32</v>
      </c>
    </row>
    <row r="116" spans="1:7" x14ac:dyDescent="0.3">
      <c r="A116" s="26" t="s">
        <v>114</v>
      </c>
      <c r="B116" s="28">
        <v>634.36</v>
      </c>
      <c r="C116" s="28"/>
      <c r="D116" s="28">
        <v>137.68</v>
      </c>
      <c r="E116" s="28">
        <v>654.25</v>
      </c>
      <c r="F116" s="28">
        <v>205</v>
      </c>
      <c r="G116" s="28">
        <v>1631.29</v>
      </c>
    </row>
    <row r="117" spans="1:7" x14ac:dyDescent="0.3">
      <c r="A117" s="26" t="s">
        <v>89</v>
      </c>
      <c r="B117" s="28">
        <v>632.54</v>
      </c>
      <c r="C117" s="28"/>
      <c r="D117" s="28">
        <v>274.04000000000002</v>
      </c>
      <c r="E117" s="28">
        <v>717</v>
      </c>
      <c r="F117" s="28"/>
      <c r="G117" s="28">
        <v>1623.58</v>
      </c>
    </row>
    <row r="118" spans="1:7" x14ac:dyDescent="0.3">
      <c r="A118" s="26" t="s">
        <v>314</v>
      </c>
      <c r="B118" s="28">
        <v>1166.96</v>
      </c>
      <c r="C118" s="28"/>
      <c r="D118" s="28">
        <v>450.32000000000005</v>
      </c>
      <c r="E118" s="28"/>
      <c r="F118" s="28"/>
      <c r="G118" s="28">
        <v>1617.2800000000002</v>
      </c>
    </row>
    <row r="119" spans="1:7" x14ac:dyDescent="0.3">
      <c r="A119" s="26" t="s">
        <v>138</v>
      </c>
      <c r="B119" s="28"/>
      <c r="C119" s="28"/>
      <c r="D119" s="28"/>
      <c r="E119" s="28">
        <v>1616</v>
      </c>
      <c r="F119" s="28"/>
      <c r="G119" s="28">
        <v>1616</v>
      </c>
    </row>
    <row r="120" spans="1:7" x14ac:dyDescent="0.3">
      <c r="A120" s="26" t="s">
        <v>405</v>
      </c>
      <c r="B120" s="28">
        <v>1589.38</v>
      </c>
      <c r="C120" s="28"/>
      <c r="D120" s="28"/>
      <c r="E120" s="28"/>
      <c r="F120" s="28"/>
      <c r="G120" s="28">
        <v>1589.38</v>
      </c>
    </row>
    <row r="121" spans="1:7" x14ac:dyDescent="0.3">
      <c r="A121" s="26" t="s">
        <v>25</v>
      </c>
      <c r="B121" s="28">
        <v>301.5</v>
      </c>
      <c r="C121" s="28"/>
      <c r="D121" s="28">
        <v>685.56</v>
      </c>
      <c r="E121" s="28">
        <v>558.5</v>
      </c>
      <c r="F121" s="28"/>
      <c r="G121" s="28">
        <v>1545.56</v>
      </c>
    </row>
    <row r="122" spans="1:7" x14ac:dyDescent="0.3">
      <c r="A122" s="26" t="s">
        <v>422</v>
      </c>
      <c r="B122" s="28">
        <v>1282.56</v>
      </c>
      <c r="C122" s="28"/>
      <c r="D122" s="28"/>
      <c r="E122" s="28">
        <v>248.35000000000002</v>
      </c>
      <c r="F122" s="28"/>
      <c r="G122" s="28">
        <v>1530.9099999999999</v>
      </c>
    </row>
    <row r="123" spans="1:7" x14ac:dyDescent="0.3">
      <c r="A123" s="26" t="s">
        <v>454</v>
      </c>
      <c r="B123" s="28"/>
      <c r="C123" s="28"/>
      <c r="D123" s="28"/>
      <c r="E123" s="28">
        <v>1530.5</v>
      </c>
      <c r="F123" s="28"/>
      <c r="G123" s="28">
        <v>1530.5</v>
      </c>
    </row>
    <row r="124" spans="1:7" x14ac:dyDescent="0.3">
      <c r="A124" s="26" t="s">
        <v>157</v>
      </c>
      <c r="B124" s="28">
        <v>1508.22</v>
      </c>
      <c r="C124" s="28"/>
      <c r="D124" s="28">
        <v>-1.5900000000000034</v>
      </c>
      <c r="E124" s="28"/>
      <c r="F124" s="28"/>
      <c r="G124" s="28">
        <v>1506.63</v>
      </c>
    </row>
    <row r="125" spans="1:7" x14ac:dyDescent="0.3">
      <c r="A125" s="26" t="s">
        <v>432</v>
      </c>
      <c r="B125" s="28">
        <v>1503.8400000000001</v>
      </c>
      <c r="C125" s="28"/>
      <c r="D125" s="28"/>
      <c r="E125" s="28"/>
      <c r="F125" s="28"/>
      <c r="G125" s="28">
        <v>1503.8400000000001</v>
      </c>
    </row>
    <row r="126" spans="1:7" x14ac:dyDescent="0.3">
      <c r="A126" s="26" t="s">
        <v>296</v>
      </c>
      <c r="B126" s="28">
        <v>849.88</v>
      </c>
      <c r="C126" s="28"/>
      <c r="D126" s="28"/>
      <c r="E126" s="28">
        <v>646.5</v>
      </c>
      <c r="F126" s="28"/>
      <c r="G126" s="28">
        <v>1496.38</v>
      </c>
    </row>
    <row r="127" spans="1:7" x14ac:dyDescent="0.3">
      <c r="A127" s="26" t="s">
        <v>429</v>
      </c>
      <c r="B127" s="28"/>
      <c r="C127" s="28"/>
      <c r="D127" s="28"/>
      <c r="E127" s="28">
        <v>1496</v>
      </c>
      <c r="F127" s="28"/>
      <c r="G127" s="28">
        <v>1496</v>
      </c>
    </row>
    <row r="128" spans="1:7" x14ac:dyDescent="0.3">
      <c r="A128" s="26" t="s">
        <v>155</v>
      </c>
      <c r="B128" s="28"/>
      <c r="C128" s="28"/>
      <c r="D128" s="28"/>
      <c r="E128" s="28">
        <v>1477.5</v>
      </c>
      <c r="F128" s="28"/>
      <c r="G128" s="28">
        <v>1477.5</v>
      </c>
    </row>
    <row r="129" spans="1:7" x14ac:dyDescent="0.3">
      <c r="A129" s="26" t="s">
        <v>112</v>
      </c>
      <c r="B129" s="28">
        <v>427.20000000000005</v>
      </c>
      <c r="C129" s="28">
        <v>347.5</v>
      </c>
      <c r="D129" s="28"/>
      <c r="E129" s="28">
        <v>695</v>
      </c>
      <c r="F129" s="28"/>
      <c r="G129" s="28">
        <v>1469.7</v>
      </c>
    </row>
    <row r="130" spans="1:7" x14ac:dyDescent="0.3">
      <c r="A130" s="26" t="s">
        <v>304</v>
      </c>
      <c r="B130" s="28"/>
      <c r="C130" s="28"/>
      <c r="D130" s="28"/>
      <c r="E130" s="28">
        <v>1467.25</v>
      </c>
      <c r="F130" s="28"/>
      <c r="G130" s="28">
        <v>1467.25</v>
      </c>
    </row>
    <row r="131" spans="1:7" x14ac:dyDescent="0.3">
      <c r="A131" s="26" t="s">
        <v>144</v>
      </c>
      <c r="B131" s="28">
        <v>576.34</v>
      </c>
      <c r="C131" s="28">
        <v>264.82</v>
      </c>
      <c r="D131" s="28"/>
      <c r="E131" s="28">
        <v>609.66</v>
      </c>
      <c r="F131" s="28"/>
      <c r="G131" s="28">
        <v>1450.8200000000002</v>
      </c>
    </row>
    <row r="132" spans="1:7" x14ac:dyDescent="0.3">
      <c r="A132" s="26" t="s">
        <v>178</v>
      </c>
      <c r="B132" s="28">
        <v>963.59999999999991</v>
      </c>
      <c r="C132" s="28"/>
      <c r="D132" s="28">
        <v>481.79999999999995</v>
      </c>
      <c r="E132" s="28"/>
      <c r="F132" s="28"/>
      <c r="G132" s="28">
        <v>1445.3999999999999</v>
      </c>
    </row>
    <row r="133" spans="1:7" x14ac:dyDescent="0.3">
      <c r="A133" s="26" t="s">
        <v>109</v>
      </c>
      <c r="B133" s="28">
        <v>286.17999999999995</v>
      </c>
      <c r="C133" s="28"/>
      <c r="D133" s="28">
        <v>911.39999999999986</v>
      </c>
      <c r="E133" s="28">
        <v>240.5</v>
      </c>
      <c r="F133" s="28"/>
      <c r="G133" s="28">
        <v>1438.08</v>
      </c>
    </row>
    <row r="134" spans="1:7" x14ac:dyDescent="0.3">
      <c r="A134" s="26" t="s">
        <v>346</v>
      </c>
      <c r="B134" s="28"/>
      <c r="C134" s="28"/>
      <c r="D134" s="28">
        <v>1437.12</v>
      </c>
      <c r="E134" s="28"/>
      <c r="F134" s="28"/>
      <c r="G134" s="28">
        <v>1437.12</v>
      </c>
    </row>
    <row r="135" spans="1:7" x14ac:dyDescent="0.3">
      <c r="A135" s="26" t="s">
        <v>399</v>
      </c>
      <c r="B135" s="28">
        <v>1421.04</v>
      </c>
      <c r="C135" s="28"/>
      <c r="D135" s="28"/>
      <c r="E135" s="28"/>
      <c r="F135" s="28"/>
      <c r="G135" s="28">
        <v>1421.04</v>
      </c>
    </row>
    <row r="136" spans="1:7" x14ac:dyDescent="0.3">
      <c r="A136" s="26" t="s">
        <v>65</v>
      </c>
      <c r="B136" s="28">
        <v>876.56</v>
      </c>
      <c r="C136" s="28"/>
      <c r="D136" s="28"/>
      <c r="E136" s="28">
        <v>535.75</v>
      </c>
      <c r="F136" s="28"/>
      <c r="G136" s="28">
        <v>1412.31</v>
      </c>
    </row>
    <row r="137" spans="1:7" x14ac:dyDescent="0.3">
      <c r="A137" s="26" t="s">
        <v>337</v>
      </c>
      <c r="B137" s="28">
        <v>927.28</v>
      </c>
      <c r="C137" s="28"/>
      <c r="D137" s="28">
        <v>463.64</v>
      </c>
      <c r="E137" s="28"/>
      <c r="F137" s="28"/>
      <c r="G137" s="28">
        <v>1390.92</v>
      </c>
    </row>
    <row r="138" spans="1:7" x14ac:dyDescent="0.3">
      <c r="A138" s="26" t="s">
        <v>191</v>
      </c>
      <c r="B138" s="28">
        <v>1383.84</v>
      </c>
      <c r="C138" s="28"/>
      <c r="D138" s="28"/>
      <c r="E138" s="28"/>
      <c r="F138" s="28"/>
      <c r="G138" s="28">
        <v>1383.84</v>
      </c>
    </row>
    <row r="139" spans="1:7" x14ac:dyDescent="0.3">
      <c r="A139" s="26" t="s">
        <v>460</v>
      </c>
      <c r="B139" s="28">
        <v>494</v>
      </c>
      <c r="C139" s="28"/>
      <c r="D139" s="28"/>
      <c r="E139" s="28"/>
      <c r="F139" s="28">
        <v>875</v>
      </c>
      <c r="G139" s="28">
        <v>1369</v>
      </c>
    </row>
    <row r="140" spans="1:7" x14ac:dyDescent="0.3">
      <c r="A140" s="26" t="s">
        <v>295</v>
      </c>
      <c r="B140" s="28"/>
      <c r="C140" s="28"/>
      <c r="D140" s="28"/>
      <c r="E140" s="28">
        <v>1358.5</v>
      </c>
      <c r="F140" s="28"/>
      <c r="G140" s="28">
        <v>1358.5</v>
      </c>
    </row>
    <row r="141" spans="1:7" x14ac:dyDescent="0.3">
      <c r="A141" s="26" t="s">
        <v>195</v>
      </c>
      <c r="B141" s="28"/>
      <c r="C141" s="28"/>
      <c r="D141" s="28">
        <v>579.30999999999995</v>
      </c>
      <c r="E141" s="28">
        <v>715.2</v>
      </c>
      <c r="F141" s="28"/>
      <c r="G141" s="28">
        <v>1294.51</v>
      </c>
    </row>
    <row r="142" spans="1:7" x14ac:dyDescent="0.3">
      <c r="A142" s="26" t="s">
        <v>476</v>
      </c>
      <c r="B142" s="28"/>
      <c r="C142" s="28"/>
      <c r="D142" s="28"/>
      <c r="E142" s="28">
        <v>1287.5</v>
      </c>
      <c r="F142" s="28"/>
      <c r="G142" s="28">
        <v>1287.5</v>
      </c>
    </row>
    <row r="143" spans="1:7" x14ac:dyDescent="0.3">
      <c r="A143" s="26" t="s">
        <v>209</v>
      </c>
      <c r="B143" s="28">
        <v>1267.42</v>
      </c>
      <c r="C143" s="28"/>
      <c r="D143" s="28"/>
      <c r="E143" s="28"/>
      <c r="F143" s="28"/>
      <c r="G143" s="28">
        <v>1267.42</v>
      </c>
    </row>
    <row r="144" spans="1:7" x14ac:dyDescent="0.3">
      <c r="A144" s="26" t="s">
        <v>321</v>
      </c>
      <c r="B144" s="28">
        <v>1259.44</v>
      </c>
      <c r="C144" s="28"/>
      <c r="D144" s="28"/>
      <c r="E144" s="28"/>
      <c r="F144" s="28"/>
      <c r="G144" s="28">
        <v>1259.44</v>
      </c>
    </row>
    <row r="145" spans="1:7" x14ac:dyDescent="0.3">
      <c r="A145" s="26" t="s">
        <v>49</v>
      </c>
      <c r="B145" s="28">
        <v>784.94</v>
      </c>
      <c r="C145" s="28"/>
      <c r="D145" s="28">
        <v>202.72000000000003</v>
      </c>
      <c r="E145" s="28"/>
      <c r="F145" s="28">
        <v>267.5</v>
      </c>
      <c r="G145" s="28">
        <v>1255.1600000000001</v>
      </c>
    </row>
    <row r="146" spans="1:7" x14ac:dyDescent="0.3">
      <c r="A146" s="26" t="s">
        <v>278</v>
      </c>
      <c r="B146" s="28">
        <v>1240</v>
      </c>
      <c r="C146" s="28"/>
      <c r="D146" s="28"/>
      <c r="E146" s="28"/>
      <c r="F146" s="28"/>
      <c r="G146" s="28">
        <v>1240</v>
      </c>
    </row>
    <row r="147" spans="1:7" x14ac:dyDescent="0.3">
      <c r="A147" s="26" t="s">
        <v>98</v>
      </c>
      <c r="B147" s="28">
        <v>846.20999999999992</v>
      </c>
      <c r="C147" s="28"/>
      <c r="D147" s="28">
        <v>250.04999999999998</v>
      </c>
      <c r="E147" s="28">
        <v>138.01999999999998</v>
      </c>
      <c r="F147" s="28"/>
      <c r="G147" s="28">
        <v>1234.28</v>
      </c>
    </row>
    <row r="148" spans="1:7" x14ac:dyDescent="0.3">
      <c r="A148" s="26" t="s">
        <v>434</v>
      </c>
      <c r="B148" s="28">
        <v>1228.44</v>
      </c>
      <c r="C148" s="28"/>
      <c r="D148" s="28"/>
      <c r="E148" s="28"/>
      <c r="F148" s="28"/>
      <c r="G148" s="28">
        <v>1228.44</v>
      </c>
    </row>
    <row r="149" spans="1:7" x14ac:dyDescent="0.3">
      <c r="A149" s="26" t="s">
        <v>328</v>
      </c>
      <c r="B149" s="28"/>
      <c r="C149" s="28"/>
      <c r="D149" s="28"/>
      <c r="E149" s="28">
        <v>1224</v>
      </c>
      <c r="F149" s="28"/>
      <c r="G149" s="28">
        <v>1224</v>
      </c>
    </row>
    <row r="150" spans="1:7" x14ac:dyDescent="0.3">
      <c r="A150" s="26" t="s">
        <v>265</v>
      </c>
      <c r="B150" s="28">
        <v>912.02</v>
      </c>
      <c r="C150" s="28"/>
      <c r="D150" s="28">
        <v>274.76</v>
      </c>
      <c r="E150" s="28"/>
      <c r="F150" s="28"/>
      <c r="G150" s="28">
        <v>1186.78</v>
      </c>
    </row>
    <row r="151" spans="1:7" x14ac:dyDescent="0.3">
      <c r="A151" s="26" t="s">
        <v>311</v>
      </c>
      <c r="B151" s="28">
        <v>532.76</v>
      </c>
      <c r="C151" s="28"/>
      <c r="D151" s="28"/>
      <c r="E151" s="28">
        <v>650.75</v>
      </c>
      <c r="F151" s="28"/>
      <c r="G151" s="28">
        <v>1183.51</v>
      </c>
    </row>
    <row r="152" spans="1:7" x14ac:dyDescent="0.3">
      <c r="A152" s="26" t="s">
        <v>345</v>
      </c>
      <c r="B152" s="28">
        <v>616.72</v>
      </c>
      <c r="C152" s="28"/>
      <c r="D152" s="28">
        <v>260.5</v>
      </c>
      <c r="E152" s="28">
        <v>299</v>
      </c>
      <c r="F152" s="28"/>
      <c r="G152" s="28">
        <v>1176.22</v>
      </c>
    </row>
    <row r="153" spans="1:7" x14ac:dyDescent="0.3">
      <c r="A153" s="26" t="s">
        <v>309</v>
      </c>
      <c r="B153" s="28"/>
      <c r="C153" s="28"/>
      <c r="D153" s="28">
        <v>1172.1600000000001</v>
      </c>
      <c r="E153" s="28"/>
      <c r="F153" s="28"/>
      <c r="G153" s="28">
        <v>1172.1600000000001</v>
      </c>
    </row>
    <row r="154" spans="1:7" x14ac:dyDescent="0.3">
      <c r="A154" s="26" t="s">
        <v>101</v>
      </c>
      <c r="B154" s="28">
        <v>1158</v>
      </c>
      <c r="C154" s="28"/>
      <c r="D154" s="28"/>
      <c r="E154" s="28"/>
      <c r="F154" s="28"/>
      <c r="G154" s="28">
        <v>1158</v>
      </c>
    </row>
    <row r="155" spans="1:7" x14ac:dyDescent="0.3">
      <c r="A155" s="26" t="s">
        <v>141</v>
      </c>
      <c r="B155" s="28">
        <v>367.24</v>
      </c>
      <c r="C155" s="28"/>
      <c r="D155" s="28">
        <v>367.24</v>
      </c>
      <c r="E155" s="28">
        <v>413</v>
      </c>
      <c r="F155" s="28"/>
      <c r="G155" s="28">
        <v>1147.48</v>
      </c>
    </row>
    <row r="156" spans="1:7" x14ac:dyDescent="0.3">
      <c r="A156" s="26" t="s">
        <v>379</v>
      </c>
      <c r="B156" s="28"/>
      <c r="C156" s="28"/>
      <c r="D156" s="28">
        <v>1130.04</v>
      </c>
      <c r="E156" s="28"/>
      <c r="F156" s="28"/>
      <c r="G156" s="28">
        <v>1130.04</v>
      </c>
    </row>
    <row r="157" spans="1:7" x14ac:dyDescent="0.3">
      <c r="A157" s="26" t="s">
        <v>199</v>
      </c>
      <c r="B157" s="28"/>
      <c r="C157" s="28"/>
      <c r="D157" s="28">
        <v>1117.8000000000002</v>
      </c>
      <c r="E157" s="28"/>
      <c r="F157" s="28"/>
      <c r="G157" s="28">
        <v>1117.8000000000002</v>
      </c>
    </row>
    <row r="158" spans="1:7" x14ac:dyDescent="0.3">
      <c r="A158" s="26" t="s">
        <v>113</v>
      </c>
      <c r="B158" s="28">
        <v>1096.1199999999999</v>
      </c>
      <c r="C158" s="28"/>
      <c r="D158" s="28"/>
      <c r="E158" s="28"/>
      <c r="F158" s="28"/>
      <c r="G158" s="28">
        <v>1096.1199999999999</v>
      </c>
    </row>
    <row r="159" spans="1:7" x14ac:dyDescent="0.3">
      <c r="A159" s="26" t="s">
        <v>440</v>
      </c>
      <c r="B159" s="28">
        <v>1086.27</v>
      </c>
      <c r="C159" s="28"/>
      <c r="D159" s="28"/>
      <c r="E159" s="28"/>
      <c r="F159" s="28"/>
      <c r="G159" s="28">
        <v>1086.27</v>
      </c>
    </row>
    <row r="160" spans="1:7" x14ac:dyDescent="0.3">
      <c r="A160" s="26" t="s">
        <v>430</v>
      </c>
      <c r="B160" s="28">
        <v>1073.28</v>
      </c>
      <c r="C160" s="28"/>
      <c r="D160" s="28"/>
      <c r="E160" s="28"/>
      <c r="F160" s="28"/>
      <c r="G160" s="28">
        <v>1073.28</v>
      </c>
    </row>
    <row r="161" spans="1:7" x14ac:dyDescent="0.3">
      <c r="A161" s="26" t="s">
        <v>119</v>
      </c>
      <c r="B161" s="28">
        <v>1063.68</v>
      </c>
      <c r="C161" s="28"/>
      <c r="D161" s="28"/>
      <c r="E161" s="28"/>
      <c r="F161" s="28"/>
      <c r="G161" s="28">
        <v>1063.68</v>
      </c>
    </row>
    <row r="162" spans="1:7" x14ac:dyDescent="0.3">
      <c r="A162" s="26" t="s">
        <v>263</v>
      </c>
      <c r="B162" s="28"/>
      <c r="C162" s="28"/>
      <c r="D162" s="28"/>
      <c r="E162" s="28">
        <v>1059.25</v>
      </c>
      <c r="F162" s="28"/>
      <c r="G162" s="28">
        <v>1059.25</v>
      </c>
    </row>
    <row r="163" spans="1:7" x14ac:dyDescent="0.3">
      <c r="A163" s="26" t="s">
        <v>361</v>
      </c>
      <c r="B163" s="28"/>
      <c r="C163" s="28"/>
      <c r="D163" s="28"/>
      <c r="E163" s="28">
        <v>1059.25</v>
      </c>
      <c r="F163" s="28"/>
      <c r="G163" s="28">
        <v>1059.25</v>
      </c>
    </row>
    <row r="164" spans="1:7" x14ac:dyDescent="0.3">
      <c r="A164" s="26" t="s">
        <v>303</v>
      </c>
      <c r="B164" s="28"/>
      <c r="C164" s="28"/>
      <c r="D164" s="28"/>
      <c r="E164" s="28">
        <v>1047.2</v>
      </c>
      <c r="F164" s="28"/>
      <c r="G164" s="28">
        <v>1047.2</v>
      </c>
    </row>
    <row r="165" spans="1:7" x14ac:dyDescent="0.3">
      <c r="A165" s="26" t="s">
        <v>134</v>
      </c>
      <c r="B165" s="28">
        <v>1045.44</v>
      </c>
      <c r="C165" s="28"/>
      <c r="D165" s="28"/>
      <c r="E165" s="28"/>
      <c r="F165" s="28"/>
      <c r="G165" s="28">
        <v>1045.44</v>
      </c>
    </row>
    <row r="166" spans="1:7" x14ac:dyDescent="0.3">
      <c r="A166" s="26" t="s">
        <v>298</v>
      </c>
      <c r="B166" s="28">
        <v>1040.4000000000001</v>
      </c>
      <c r="C166" s="28"/>
      <c r="D166" s="28"/>
      <c r="E166" s="28"/>
      <c r="F166" s="28"/>
      <c r="G166" s="28">
        <v>1040.4000000000001</v>
      </c>
    </row>
    <row r="167" spans="1:7" x14ac:dyDescent="0.3">
      <c r="A167" s="26" t="s">
        <v>61</v>
      </c>
      <c r="B167" s="28">
        <v>1011</v>
      </c>
      <c r="C167" s="28"/>
      <c r="D167" s="28"/>
      <c r="E167" s="28"/>
      <c r="F167" s="28"/>
      <c r="G167" s="28">
        <v>1011</v>
      </c>
    </row>
    <row r="168" spans="1:7" x14ac:dyDescent="0.3">
      <c r="A168" s="26" t="s">
        <v>493</v>
      </c>
      <c r="B168" s="28">
        <v>941</v>
      </c>
      <c r="C168" s="28"/>
      <c r="D168" s="28"/>
      <c r="E168" s="28"/>
      <c r="F168" s="28"/>
      <c r="G168" s="28">
        <v>941</v>
      </c>
    </row>
    <row r="169" spans="1:7" x14ac:dyDescent="0.3">
      <c r="A169" s="26" t="s">
        <v>457</v>
      </c>
      <c r="B169" s="28"/>
      <c r="C169" s="28">
        <v>442.25</v>
      </c>
      <c r="D169" s="28"/>
      <c r="E169" s="28">
        <v>476.5</v>
      </c>
      <c r="F169" s="28"/>
      <c r="G169" s="28">
        <v>918.75</v>
      </c>
    </row>
    <row r="170" spans="1:7" x14ac:dyDescent="0.3">
      <c r="A170" s="26" t="s">
        <v>349</v>
      </c>
      <c r="B170" s="28">
        <v>385.46000000000004</v>
      </c>
      <c r="C170" s="28">
        <v>532.77</v>
      </c>
      <c r="D170" s="28"/>
      <c r="E170" s="28"/>
      <c r="F170" s="28"/>
      <c r="G170" s="28">
        <v>918.23</v>
      </c>
    </row>
    <row r="171" spans="1:7" x14ac:dyDescent="0.3">
      <c r="A171" s="26" t="s">
        <v>256</v>
      </c>
      <c r="B171" s="28">
        <v>406</v>
      </c>
      <c r="C171" s="28"/>
      <c r="D171" s="28"/>
      <c r="E171" s="28">
        <v>512</v>
      </c>
      <c r="F171" s="28"/>
      <c r="G171" s="28">
        <v>918</v>
      </c>
    </row>
    <row r="172" spans="1:7" x14ac:dyDescent="0.3">
      <c r="A172" s="26" t="s">
        <v>471</v>
      </c>
      <c r="B172" s="28"/>
      <c r="C172" s="28">
        <v>913</v>
      </c>
      <c r="D172" s="28"/>
      <c r="E172" s="28"/>
      <c r="F172" s="28"/>
      <c r="G172" s="28">
        <v>913</v>
      </c>
    </row>
    <row r="173" spans="1:7" x14ac:dyDescent="0.3">
      <c r="A173" s="26" t="s">
        <v>386</v>
      </c>
      <c r="B173" s="28">
        <v>908.03999999999985</v>
      </c>
      <c r="C173" s="28"/>
      <c r="D173" s="28"/>
      <c r="E173" s="28"/>
      <c r="F173" s="28"/>
      <c r="G173" s="28">
        <v>908.03999999999985</v>
      </c>
    </row>
    <row r="174" spans="1:7" x14ac:dyDescent="0.3">
      <c r="A174" s="26" t="s">
        <v>24</v>
      </c>
      <c r="B174" s="28">
        <v>907</v>
      </c>
      <c r="C174" s="28"/>
      <c r="D174" s="28"/>
      <c r="E174" s="28"/>
      <c r="F174" s="28"/>
      <c r="G174" s="28">
        <v>907</v>
      </c>
    </row>
    <row r="175" spans="1:7" x14ac:dyDescent="0.3">
      <c r="A175" s="26" t="s">
        <v>12</v>
      </c>
      <c r="B175" s="28"/>
      <c r="C175" s="28"/>
      <c r="D175" s="28"/>
      <c r="E175" s="28">
        <v>904</v>
      </c>
      <c r="F175" s="28"/>
      <c r="G175" s="28">
        <v>904</v>
      </c>
    </row>
    <row r="176" spans="1:7" x14ac:dyDescent="0.3">
      <c r="A176" s="26" t="s">
        <v>412</v>
      </c>
      <c r="B176" s="28">
        <v>450</v>
      </c>
      <c r="C176" s="28"/>
      <c r="D176" s="28">
        <v>450</v>
      </c>
      <c r="E176" s="28"/>
      <c r="F176" s="28"/>
      <c r="G176" s="28">
        <v>900</v>
      </c>
    </row>
    <row r="177" spans="1:7" x14ac:dyDescent="0.3">
      <c r="A177" s="26" t="s">
        <v>352</v>
      </c>
      <c r="B177" s="28">
        <v>448.24</v>
      </c>
      <c r="C177" s="28"/>
      <c r="D177" s="28">
        <v>448.24</v>
      </c>
      <c r="E177" s="28"/>
      <c r="F177" s="28"/>
      <c r="G177" s="28">
        <v>896.48</v>
      </c>
    </row>
    <row r="178" spans="1:7" x14ac:dyDescent="0.3">
      <c r="A178" s="26" t="s">
        <v>470</v>
      </c>
      <c r="B178" s="28"/>
      <c r="C178" s="28"/>
      <c r="D178" s="28"/>
      <c r="E178" s="28">
        <v>895.09999999999991</v>
      </c>
      <c r="F178" s="28"/>
      <c r="G178" s="28">
        <v>895.09999999999991</v>
      </c>
    </row>
    <row r="179" spans="1:7" x14ac:dyDescent="0.3">
      <c r="A179" s="26" t="s">
        <v>373</v>
      </c>
      <c r="B179" s="28"/>
      <c r="C179" s="28"/>
      <c r="D179" s="28">
        <v>881.72</v>
      </c>
      <c r="E179" s="28"/>
      <c r="F179" s="28"/>
      <c r="G179" s="28">
        <v>881.72</v>
      </c>
    </row>
    <row r="180" spans="1:7" x14ac:dyDescent="0.3">
      <c r="A180" s="26" t="s">
        <v>308</v>
      </c>
      <c r="B180" s="28"/>
      <c r="C180" s="28"/>
      <c r="D180" s="28">
        <v>878.74</v>
      </c>
      <c r="E180" s="28"/>
      <c r="F180" s="28"/>
      <c r="G180" s="28">
        <v>878.74</v>
      </c>
    </row>
    <row r="181" spans="1:7" x14ac:dyDescent="0.3">
      <c r="A181" s="26" t="s">
        <v>400</v>
      </c>
      <c r="B181" s="28"/>
      <c r="C181" s="28"/>
      <c r="D181" s="28">
        <v>844.19999999999993</v>
      </c>
      <c r="E181" s="28"/>
      <c r="F181" s="28"/>
      <c r="G181" s="28">
        <v>844.19999999999993</v>
      </c>
    </row>
    <row r="182" spans="1:7" x14ac:dyDescent="0.3">
      <c r="A182" s="26" t="s">
        <v>165</v>
      </c>
      <c r="B182" s="28">
        <v>839.72</v>
      </c>
      <c r="C182" s="28"/>
      <c r="D182" s="28"/>
      <c r="E182" s="28"/>
      <c r="F182" s="28"/>
      <c r="G182" s="28">
        <v>839.72</v>
      </c>
    </row>
    <row r="183" spans="1:7" x14ac:dyDescent="0.3">
      <c r="A183" s="26" t="s">
        <v>271</v>
      </c>
      <c r="B183" s="28">
        <v>419.41999999999996</v>
      </c>
      <c r="C183" s="28"/>
      <c r="D183" s="28"/>
      <c r="E183" s="28"/>
      <c r="F183" s="28">
        <v>419.04999999999995</v>
      </c>
      <c r="G183" s="28">
        <v>838.46999999999991</v>
      </c>
    </row>
    <row r="184" spans="1:7" x14ac:dyDescent="0.3">
      <c r="A184" s="26" t="s">
        <v>79</v>
      </c>
      <c r="B184" s="28">
        <v>834.77</v>
      </c>
      <c r="C184" s="28"/>
      <c r="D184" s="28"/>
      <c r="E184" s="28"/>
      <c r="F184" s="28"/>
      <c r="G184" s="28">
        <v>834.77</v>
      </c>
    </row>
    <row r="185" spans="1:7" x14ac:dyDescent="0.3">
      <c r="A185" s="26" t="s">
        <v>491</v>
      </c>
      <c r="B185" s="28">
        <v>831.59999999999991</v>
      </c>
      <c r="C185" s="28"/>
      <c r="D185" s="28"/>
      <c r="E185" s="28"/>
      <c r="F185" s="28"/>
      <c r="G185" s="28">
        <v>831.59999999999991</v>
      </c>
    </row>
    <row r="186" spans="1:7" x14ac:dyDescent="0.3">
      <c r="A186" s="26" t="s">
        <v>497</v>
      </c>
      <c r="B186" s="28"/>
      <c r="C186" s="28">
        <v>821.26</v>
      </c>
      <c r="D186" s="28"/>
      <c r="E186" s="28"/>
      <c r="F186" s="28"/>
      <c r="G186" s="28">
        <v>821.26</v>
      </c>
    </row>
    <row r="187" spans="1:7" x14ac:dyDescent="0.3">
      <c r="A187" s="26" t="s">
        <v>417</v>
      </c>
      <c r="B187" s="28"/>
      <c r="C187" s="28">
        <v>810.6</v>
      </c>
      <c r="D187" s="28"/>
      <c r="E187" s="28"/>
      <c r="F187" s="28"/>
      <c r="G187" s="28">
        <v>810.6</v>
      </c>
    </row>
    <row r="188" spans="1:7" x14ac:dyDescent="0.3">
      <c r="A188" s="26" t="s">
        <v>193</v>
      </c>
      <c r="B188" s="28"/>
      <c r="C188" s="28"/>
      <c r="D188" s="28">
        <v>797.8</v>
      </c>
      <c r="E188" s="28"/>
      <c r="F188" s="28"/>
      <c r="G188" s="28">
        <v>797.8</v>
      </c>
    </row>
    <row r="189" spans="1:7" x14ac:dyDescent="0.3">
      <c r="A189" s="26" t="s">
        <v>479</v>
      </c>
      <c r="B189" s="28"/>
      <c r="C189" s="28">
        <v>790</v>
      </c>
      <c r="D189" s="28"/>
      <c r="E189" s="28"/>
      <c r="F189" s="28"/>
      <c r="G189" s="28">
        <v>790</v>
      </c>
    </row>
    <row r="190" spans="1:7" x14ac:dyDescent="0.3">
      <c r="A190" s="26" t="s">
        <v>317</v>
      </c>
      <c r="B190" s="28">
        <v>774.56</v>
      </c>
      <c r="C190" s="28"/>
      <c r="D190" s="28"/>
      <c r="E190" s="28"/>
      <c r="F190" s="28"/>
      <c r="G190" s="28">
        <v>774.56</v>
      </c>
    </row>
    <row r="191" spans="1:7" x14ac:dyDescent="0.3">
      <c r="A191" s="26" t="s">
        <v>518</v>
      </c>
      <c r="B191" s="28"/>
      <c r="C191" s="28"/>
      <c r="D191" s="28"/>
      <c r="E191" s="28">
        <v>772.8</v>
      </c>
      <c r="F191" s="28"/>
      <c r="G191" s="28">
        <v>772.8</v>
      </c>
    </row>
    <row r="192" spans="1:7" x14ac:dyDescent="0.3">
      <c r="A192" s="26" t="s">
        <v>372</v>
      </c>
      <c r="B192" s="28"/>
      <c r="C192" s="28"/>
      <c r="D192" s="28"/>
      <c r="E192" s="28">
        <v>764.79</v>
      </c>
      <c r="F192" s="28"/>
      <c r="G192" s="28">
        <v>764.79</v>
      </c>
    </row>
    <row r="193" spans="1:7" x14ac:dyDescent="0.3">
      <c r="A193" s="26" t="s">
        <v>348</v>
      </c>
      <c r="B193" s="28"/>
      <c r="C193" s="28">
        <v>387</v>
      </c>
      <c r="D193" s="28">
        <v>146.76</v>
      </c>
      <c r="E193" s="28">
        <v>222</v>
      </c>
      <c r="F193" s="28"/>
      <c r="G193" s="28">
        <v>755.76</v>
      </c>
    </row>
    <row r="194" spans="1:7" x14ac:dyDescent="0.3">
      <c r="A194" s="26" t="s">
        <v>475</v>
      </c>
      <c r="B194" s="28">
        <v>754.75</v>
      </c>
      <c r="C194" s="28"/>
      <c r="D194" s="28"/>
      <c r="E194" s="28"/>
      <c r="F194" s="28"/>
      <c r="G194" s="28">
        <v>754.75</v>
      </c>
    </row>
    <row r="195" spans="1:7" x14ac:dyDescent="0.3">
      <c r="A195" s="26" t="s">
        <v>239</v>
      </c>
      <c r="B195" s="28">
        <v>749.5</v>
      </c>
      <c r="C195" s="28"/>
      <c r="D195" s="28"/>
      <c r="E195" s="28"/>
      <c r="F195" s="28"/>
      <c r="G195" s="28">
        <v>749.5</v>
      </c>
    </row>
    <row r="196" spans="1:7" x14ac:dyDescent="0.3">
      <c r="A196" s="26" t="s">
        <v>478</v>
      </c>
      <c r="B196" s="28"/>
      <c r="C196" s="28">
        <v>748.75</v>
      </c>
      <c r="D196" s="28"/>
      <c r="E196" s="28"/>
      <c r="F196" s="28"/>
      <c r="G196" s="28">
        <v>748.75</v>
      </c>
    </row>
    <row r="197" spans="1:7" x14ac:dyDescent="0.3">
      <c r="A197" s="26" t="s">
        <v>453</v>
      </c>
      <c r="B197" s="28">
        <v>726.09999999999991</v>
      </c>
      <c r="C197" s="28"/>
      <c r="D197" s="28"/>
      <c r="E197" s="28"/>
      <c r="F197" s="28"/>
      <c r="G197" s="28">
        <v>726.09999999999991</v>
      </c>
    </row>
    <row r="198" spans="1:7" x14ac:dyDescent="0.3">
      <c r="A198" s="26" t="s">
        <v>339</v>
      </c>
      <c r="B198" s="28"/>
      <c r="C198" s="28"/>
      <c r="D198" s="28">
        <v>722.07999999999993</v>
      </c>
      <c r="E198" s="28"/>
      <c r="F198" s="28"/>
      <c r="G198" s="28">
        <v>722.07999999999993</v>
      </c>
    </row>
    <row r="199" spans="1:7" x14ac:dyDescent="0.3">
      <c r="A199" s="26" t="s">
        <v>517</v>
      </c>
      <c r="B199" s="28"/>
      <c r="C199" s="28"/>
      <c r="D199" s="28">
        <v>722</v>
      </c>
      <c r="E199" s="28"/>
      <c r="F199" s="28"/>
      <c r="G199" s="28">
        <v>722</v>
      </c>
    </row>
    <row r="200" spans="1:7" x14ac:dyDescent="0.3">
      <c r="A200" s="26" t="s">
        <v>243</v>
      </c>
      <c r="B200" s="28">
        <v>713.92000000000007</v>
      </c>
      <c r="C200" s="28"/>
      <c r="D200" s="28"/>
      <c r="E200" s="28"/>
      <c r="F200" s="28"/>
      <c r="G200" s="28">
        <v>713.92000000000007</v>
      </c>
    </row>
    <row r="201" spans="1:7" x14ac:dyDescent="0.3">
      <c r="A201" s="26" t="s">
        <v>415</v>
      </c>
      <c r="B201" s="28">
        <v>319.95999999999998</v>
      </c>
      <c r="C201" s="28"/>
      <c r="D201" s="28"/>
      <c r="E201" s="28">
        <v>389.5</v>
      </c>
      <c r="F201" s="28"/>
      <c r="G201" s="28">
        <v>709.46</v>
      </c>
    </row>
    <row r="202" spans="1:7" x14ac:dyDescent="0.3">
      <c r="A202" s="26" t="s">
        <v>371</v>
      </c>
      <c r="B202" s="28">
        <v>706.29</v>
      </c>
      <c r="C202" s="28"/>
      <c r="D202" s="28"/>
      <c r="E202" s="28"/>
      <c r="F202" s="28"/>
      <c r="G202" s="28">
        <v>706.29</v>
      </c>
    </row>
    <row r="203" spans="1:7" x14ac:dyDescent="0.3">
      <c r="A203" s="26" t="s">
        <v>449</v>
      </c>
      <c r="B203" s="28"/>
      <c r="C203" s="28"/>
      <c r="D203" s="28"/>
      <c r="E203" s="28">
        <v>706</v>
      </c>
      <c r="F203" s="28"/>
      <c r="G203" s="28">
        <v>706</v>
      </c>
    </row>
    <row r="204" spans="1:7" x14ac:dyDescent="0.3">
      <c r="A204" s="26" t="s">
        <v>494</v>
      </c>
      <c r="B204" s="28"/>
      <c r="C204" s="28"/>
      <c r="D204" s="28"/>
      <c r="E204" s="28">
        <v>680</v>
      </c>
      <c r="F204" s="28"/>
      <c r="G204" s="28">
        <v>680</v>
      </c>
    </row>
    <row r="205" spans="1:7" x14ac:dyDescent="0.3">
      <c r="A205" s="26" t="s">
        <v>230</v>
      </c>
      <c r="B205" s="28">
        <v>258.39</v>
      </c>
      <c r="C205" s="28">
        <v>169</v>
      </c>
      <c r="D205" s="28"/>
      <c r="E205" s="28">
        <v>236.89999999999998</v>
      </c>
      <c r="F205" s="28"/>
      <c r="G205" s="28">
        <v>664.29</v>
      </c>
    </row>
    <row r="206" spans="1:7" x14ac:dyDescent="0.3">
      <c r="A206" s="26" t="s">
        <v>198</v>
      </c>
      <c r="B206" s="28">
        <v>663.64</v>
      </c>
      <c r="C206" s="28"/>
      <c r="D206" s="28"/>
      <c r="E206" s="28"/>
      <c r="F206" s="28"/>
      <c r="G206" s="28">
        <v>663.64</v>
      </c>
    </row>
    <row r="207" spans="1:7" x14ac:dyDescent="0.3">
      <c r="A207" s="26" t="s">
        <v>36</v>
      </c>
      <c r="B207" s="28">
        <v>655</v>
      </c>
      <c r="C207" s="28"/>
      <c r="D207" s="28"/>
      <c r="E207" s="28"/>
      <c r="F207" s="28"/>
      <c r="G207" s="28">
        <v>655</v>
      </c>
    </row>
    <row r="208" spans="1:7" x14ac:dyDescent="0.3">
      <c r="A208" s="26" t="s">
        <v>83</v>
      </c>
      <c r="B208" s="28">
        <v>651.5</v>
      </c>
      <c r="C208" s="28"/>
      <c r="D208" s="28"/>
      <c r="E208" s="28"/>
      <c r="F208" s="28"/>
      <c r="G208" s="28">
        <v>651.5</v>
      </c>
    </row>
    <row r="209" spans="1:7" x14ac:dyDescent="0.3">
      <c r="A209" s="26" t="s">
        <v>312</v>
      </c>
      <c r="B209" s="28">
        <v>648.19000000000005</v>
      </c>
      <c r="C209" s="28"/>
      <c r="D209" s="28"/>
      <c r="E209" s="28"/>
      <c r="F209" s="28"/>
      <c r="G209" s="28">
        <v>648.19000000000005</v>
      </c>
    </row>
    <row r="210" spans="1:7" x14ac:dyDescent="0.3">
      <c r="A210" s="26" t="s">
        <v>254</v>
      </c>
      <c r="B210" s="28">
        <v>641.67999999999995</v>
      </c>
      <c r="C210" s="28"/>
      <c r="D210" s="28"/>
      <c r="E210" s="28"/>
      <c r="F210" s="28"/>
      <c r="G210" s="28">
        <v>641.67999999999995</v>
      </c>
    </row>
    <row r="211" spans="1:7" x14ac:dyDescent="0.3">
      <c r="A211" s="26" t="s">
        <v>368</v>
      </c>
      <c r="B211" s="28">
        <v>634.04</v>
      </c>
      <c r="C211" s="28"/>
      <c r="D211" s="28"/>
      <c r="E211" s="28"/>
      <c r="F211" s="28"/>
      <c r="G211" s="28">
        <v>634.04</v>
      </c>
    </row>
    <row r="212" spans="1:7" x14ac:dyDescent="0.3">
      <c r="A212" s="26" t="s">
        <v>523</v>
      </c>
      <c r="B212" s="28"/>
      <c r="C212" s="28">
        <v>633.5</v>
      </c>
      <c r="D212" s="28"/>
      <c r="E212" s="28"/>
      <c r="F212" s="28"/>
      <c r="G212" s="28">
        <v>633.5</v>
      </c>
    </row>
    <row r="213" spans="1:7" x14ac:dyDescent="0.3">
      <c r="A213" s="26" t="s">
        <v>164</v>
      </c>
      <c r="B213" s="28"/>
      <c r="C213" s="28"/>
      <c r="D213" s="28"/>
      <c r="E213" s="28">
        <v>630.99</v>
      </c>
      <c r="F213" s="28"/>
      <c r="G213" s="28">
        <v>630.99</v>
      </c>
    </row>
    <row r="214" spans="1:7" x14ac:dyDescent="0.3">
      <c r="A214" s="26" t="s">
        <v>67</v>
      </c>
      <c r="B214" s="28">
        <v>622.88</v>
      </c>
      <c r="C214" s="28"/>
      <c r="D214" s="28"/>
      <c r="E214" s="28"/>
      <c r="F214" s="28"/>
      <c r="G214" s="28">
        <v>622.88</v>
      </c>
    </row>
    <row r="215" spans="1:7" x14ac:dyDescent="0.3">
      <c r="A215" s="26" t="s">
        <v>398</v>
      </c>
      <c r="B215" s="28">
        <v>206.16000000000003</v>
      </c>
      <c r="C215" s="28"/>
      <c r="D215" s="28">
        <v>412.32000000000005</v>
      </c>
      <c r="E215" s="28"/>
      <c r="F215" s="28"/>
      <c r="G215" s="28">
        <v>618.48</v>
      </c>
    </row>
    <row r="216" spans="1:7" x14ac:dyDescent="0.3">
      <c r="A216" s="26" t="s">
        <v>205</v>
      </c>
      <c r="B216" s="28"/>
      <c r="C216" s="28">
        <v>607.25</v>
      </c>
      <c r="D216" s="28"/>
      <c r="E216" s="28"/>
      <c r="F216" s="28"/>
      <c r="G216" s="28">
        <v>607.25</v>
      </c>
    </row>
    <row r="217" spans="1:7" x14ac:dyDescent="0.3">
      <c r="A217" s="26" t="s">
        <v>100</v>
      </c>
      <c r="B217" s="28">
        <v>606.96</v>
      </c>
      <c r="C217" s="28"/>
      <c r="D217" s="28"/>
      <c r="E217" s="28"/>
      <c r="F217" s="28"/>
      <c r="G217" s="28">
        <v>606.96</v>
      </c>
    </row>
    <row r="218" spans="1:7" x14ac:dyDescent="0.3">
      <c r="A218" s="26" t="s">
        <v>396</v>
      </c>
      <c r="B218" s="28">
        <v>605.79999999999995</v>
      </c>
      <c r="C218" s="28"/>
      <c r="D218" s="28"/>
      <c r="E218" s="28"/>
      <c r="F218" s="28"/>
      <c r="G218" s="28">
        <v>605.79999999999995</v>
      </c>
    </row>
    <row r="219" spans="1:7" x14ac:dyDescent="0.3">
      <c r="A219" s="26" t="s">
        <v>192</v>
      </c>
      <c r="B219" s="28"/>
      <c r="C219" s="28"/>
      <c r="D219" s="28">
        <v>593.4</v>
      </c>
      <c r="E219" s="28"/>
      <c r="F219" s="28"/>
      <c r="G219" s="28">
        <v>593.4</v>
      </c>
    </row>
    <row r="220" spans="1:7" x14ac:dyDescent="0.3">
      <c r="A220" s="26" t="s">
        <v>343</v>
      </c>
      <c r="B220" s="28">
        <v>590.84</v>
      </c>
      <c r="C220" s="28"/>
      <c r="D220" s="28"/>
      <c r="E220" s="28"/>
      <c r="F220" s="28"/>
      <c r="G220" s="28">
        <v>590.84</v>
      </c>
    </row>
    <row r="221" spans="1:7" x14ac:dyDescent="0.3">
      <c r="A221" s="26" t="s">
        <v>496</v>
      </c>
      <c r="B221" s="28"/>
      <c r="C221" s="28">
        <v>590.5</v>
      </c>
      <c r="D221" s="28"/>
      <c r="E221" s="28"/>
      <c r="F221" s="28"/>
      <c r="G221" s="28">
        <v>590.5</v>
      </c>
    </row>
    <row r="222" spans="1:7" x14ac:dyDescent="0.3">
      <c r="A222" s="26" t="s">
        <v>182</v>
      </c>
      <c r="B222" s="28">
        <v>293.95</v>
      </c>
      <c r="C222" s="28"/>
      <c r="D222" s="28">
        <v>293.95</v>
      </c>
      <c r="E222" s="28"/>
      <c r="F222" s="28"/>
      <c r="G222" s="28">
        <v>587.9</v>
      </c>
    </row>
    <row r="223" spans="1:7" x14ac:dyDescent="0.3">
      <c r="A223" s="26" t="s">
        <v>203</v>
      </c>
      <c r="B223" s="28"/>
      <c r="C223" s="28"/>
      <c r="D223" s="28">
        <v>576</v>
      </c>
      <c r="E223" s="28"/>
      <c r="F223" s="28"/>
      <c r="G223" s="28">
        <v>576</v>
      </c>
    </row>
    <row r="224" spans="1:7" x14ac:dyDescent="0.3">
      <c r="A224" s="26" t="s">
        <v>416</v>
      </c>
      <c r="B224" s="28"/>
      <c r="C224" s="28">
        <v>575.75</v>
      </c>
      <c r="D224" s="28"/>
      <c r="E224" s="28"/>
      <c r="F224" s="28"/>
      <c r="G224" s="28">
        <v>575.75</v>
      </c>
    </row>
    <row r="225" spans="1:7" x14ac:dyDescent="0.3">
      <c r="A225" s="26" t="s">
        <v>139</v>
      </c>
      <c r="B225" s="28">
        <v>-3301.52</v>
      </c>
      <c r="C225" s="28">
        <v>3876.6000000000004</v>
      </c>
      <c r="D225" s="28"/>
      <c r="E225" s="28"/>
      <c r="F225" s="28"/>
      <c r="G225" s="28">
        <v>575.08000000000038</v>
      </c>
    </row>
    <row r="226" spans="1:7" x14ac:dyDescent="0.3">
      <c r="A226" s="26" t="s">
        <v>501</v>
      </c>
      <c r="B226" s="28"/>
      <c r="C226" s="28"/>
      <c r="D226" s="28"/>
      <c r="E226" s="28">
        <v>573.30000000000007</v>
      </c>
      <c r="F226" s="28"/>
      <c r="G226" s="28">
        <v>573.30000000000007</v>
      </c>
    </row>
    <row r="227" spans="1:7" x14ac:dyDescent="0.3">
      <c r="A227" s="26" t="s">
        <v>365</v>
      </c>
      <c r="B227" s="28">
        <v>178.44</v>
      </c>
      <c r="C227" s="28"/>
      <c r="D227" s="28"/>
      <c r="E227" s="28">
        <v>391.5</v>
      </c>
      <c r="F227" s="28"/>
      <c r="G227" s="28">
        <v>569.94000000000005</v>
      </c>
    </row>
    <row r="228" spans="1:7" x14ac:dyDescent="0.3">
      <c r="A228" s="26" t="s">
        <v>190</v>
      </c>
      <c r="B228" s="28"/>
      <c r="C228" s="28"/>
      <c r="D228" s="28">
        <v>255.95999999999998</v>
      </c>
      <c r="E228" s="28">
        <v>311.25</v>
      </c>
      <c r="F228" s="28"/>
      <c r="G228" s="28">
        <v>567.21</v>
      </c>
    </row>
    <row r="229" spans="1:7" x14ac:dyDescent="0.3">
      <c r="A229" s="26" t="s">
        <v>28</v>
      </c>
      <c r="B229" s="28">
        <v>189.57</v>
      </c>
      <c r="C229" s="28"/>
      <c r="D229" s="28">
        <v>242.28</v>
      </c>
      <c r="E229" s="28">
        <v>133.74</v>
      </c>
      <c r="F229" s="28"/>
      <c r="G229" s="28">
        <v>565.59</v>
      </c>
    </row>
    <row r="230" spans="1:7" x14ac:dyDescent="0.3">
      <c r="A230" s="26" t="s">
        <v>338</v>
      </c>
      <c r="B230" s="28"/>
      <c r="C230" s="28"/>
      <c r="D230" s="28">
        <v>554.64</v>
      </c>
      <c r="E230" s="28"/>
      <c r="F230" s="28"/>
      <c r="G230" s="28">
        <v>554.64</v>
      </c>
    </row>
    <row r="231" spans="1:7" x14ac:dyDescent="0.3">
      <c r="A231" s="26" t="s">
        <v>172</v>
      </c>
      <c r="B231" s="28">
        <v>553.12</v>
      </c>
      <c r="C231" s="28"/>
      <c r="D231" s="28"/>
      <c r="E231" s="28"/>
      <c r="F231" s="28"/>
      <c r="G231" s="28">
        <v>553.12</v>
      </c>
    </row>
    <row r="232" spans="1:7" x14ac:dyDescent="0.3">
      <c r="A232" s="26" t="s">
        <v>498</v>
      </c>
      <c r="B232" s="28">
        <v>553</v>
      </c>
      <c r="C232" s="28"/>
      <c r="D232" s="28"/>
      <c r="E232" s="28"/>
      <c r="F232" s="28"/>
      <c r="G232" s="28">
        <v>553</v>
      </c>
    </row>
    <row r="233" spans="1:7" x14ac:dyDescent="0.3">
      <c r="A233" s="26" t="s">
        <v>247</v>
      </c>
      <c r="B233" s="28">
        <v>330.72</v>
      </c>
      <c r="C233" s="28"/>
      <c r="D233" s="28">
        <v>220.48000000000002</v>
      </c>
      <c r="E233" s="28"/>
      <c r="F233" s="28"/>
      <c r="G233" s="28">
        <v>551.20000000000005</v>
      </c>
    </row>
    <row r="234" spans="1:7" x14ac:dyDescent="0.3">
      <c r="A234" s="26" t="s">
        <v>293</v>
      </c>
      <c r="B234" s="28">
        <v>169.84</v>
      </c>
      <c r="C234" s="28"/>
      <c r="D234" s="28"/>
      <c r="E234" s="28">
        <v>380</v>
      </c>
      <c r="F234" s="28"/>
      <c r="G234" s="28">
        <v>549.84</v>
      </c>
    </row>
    <row r="235" spans="1:7" x14ac:dyDescent="0.3">
      <c r="A235" s="26" t="s">
        <v>42</v>
      </c>
      <c r="B235" s="28">
        <v>546.59999999999991</v>
      </c>
      <c r="C235" s="28"/>
      <c r="D235" s="28"/>
      <c r="E235" s="28"/>
      <c r="F235" s="28"/>
      <c r="G235" s="28">
        <v>546.59999999999991</v>
      </c>
    </row>
    <row r="236" spans="1:7" x14ac:dyDescent="0.3">
      <c r="A236" s="26" t="s">
        <v>448</v>
      </c>
      <c r="B236" s="28"/>
      <c r="C236" s="28"/>
      <c r="D236" s="28"/>
      <c r="E236" s="28">
        <v>545.5</v>
      </c>
      <c r="F236" s="28"/>
      <c r="G236" s="28">
        <v>545.5</v>
      </c>
    </row>
    <row r="237" spans="1:7" x14ac:dyDescent="0.3">
      <c r="A237" s="26" t="s">
        <v>442</v>
      </c>
      <c r="B237" s="28"/>
      <c r="C237" s="28"/>
      <c r="D237" s="28">
        <v>544.84</v>
      </c>
      <c r="E237" s="28"/>
      <c r="F237" s="28"/>
      <c r="G237" s="28">
        <v>544.84</v>
      </c>
    </row>
    <row r="238" spans="1:7" x14ac:dyDescent="0.3">
      <c r="A238" s="26" t="s">
        <v>231</v>
      </c>
      <c r="B238" s="28">
        <v>196.27999999999997</v>
      </c>
      <c r="C238" s="28"/>
      <c r="D238" s="28">
        <v>348.4</v>
      </c>
      <c r="E238" s="28"/>
      <c r="F238" s="28"/>
      <c r="G238" s="28">
        <v>544.67999999999995</v>
      </c>
    </row>
    <row r="239" spans="1:7" x14ac:dyDescent="0.3">
      <c r="A239" s="26" t="s">
        <v>500</v>
      </c>
      <c r="B239" s="28"/>
      <c r="C239" s="28"/>
      <c r="D239" s="28"/>
      <c r="E239" s="28">
        <v>543.75</v>
      </c>
      <c r="F239" s="28"/>
      <c r="G239" s="28">
        <v>543.75</v>
      </c>
    </row>
    <row r="240" spans="1:7" x14ac:dyDescent="0.3">
      <c r="A240" s="26" t="s">
        <v>462</v>
      </c>
      <c r="B240" s="28"/>
      <c r="C240" s="28"/>
      <c r="D240" s="28"/>
      <c r="E240" s="28">
        <v>538.05999999999995</v>
      </c>
      <c r="F240" s="28"/>
      <c r="G240" s="28">
        <v>538.05999999999995</v>
      </c>
    </row>
    <row r="241" spans="1:7" x14ac:dyDescent="0.3">
      <c r="A241" s="26" t="s">
        <v>257</v>
      </c>
      <c r="B241" s="28">
        <v>537.76</v>
      </c>
      <c r="C241" s="28"/>
      <c r="D241" s="28"/>
      <c r="E241" s="28"/>
      <c r="F241" s="28"/>
      <c r="G241" s="28">
        <v>537.76</v>
      </c>
    </row>
    <row r="242" spans="1:7" x14ac:dyDescent="0.3">
      <c r="A242" s="26" t="s">
        <v>320</v>
      </c>
      <c r="B242" s="28">
        <v>527.4</v>
      </c>
      <c r="C242" s="28"/>
      <c r="D242" s="28"/>
      <c r="E242" s="28"/>
      <c r="F242" s="28"/>
      <c r="G242" s="28">
        <v>527.4</v>
      </c>
    </row>
    <row r="243" spans="1:7" x14ac:dyDescent="0.3">
      <c r="A243" s="26" t="s">
        <v>354</v>
      </c>
      <c r="B243" s="28">
        <v>330</v>
      </c>
      <c r="C243" s="28"/>
      <c r="D243" s="28"/>
      <c r="E243" s="28">
        <v>193.88</v>
      </c>
      <c r="F243" s="28"/>
      <c r="G243" s="28">
        <v>523.88</v>
      </c>
    </row>
    <row r="244" spans="1:7" x14ac:dyDescent="0.3">
      <c r="A244" s="26" t="s">
        <v>233</v>
      </c>
      <c r="B244" s="28">
        <v>514.68000000000006</v>
      </c>
      <c r="C244" s="28"/>
      <c r="D244" s="28"/>
      <c r="E244" s="28"/>
      <c r="F244" s="28"/>
      <c r="G244" s="28">
        <v>514.68000000000006</v>
      </c>
    </row>
    <row r="245" spans="1:7" x14ac:dyDescent="0.3">
      <c r="A245" s="26" t="s">
        <v>215</v>
      </c>
      <c r="B245" s="28"/>
      <c r="C245" s="28"/>
      <c r="D245" s="28"/>
      <c r="E245" s="28">
        <v>514</v>
      </c>
      <c r="F245" s="28"/>
      <c r="G245" s="28">
        <v>514</v>
      </c>
    </row>
    <row r="246" spans="1:7" x14ac:dyDescent="0.3">
      <c r="A246" s="26" t="s">
        <v>22</v>
      </c>
      <c r="B246" s="28"/>
      <c r="C246" s="28">
        <v>278</v>
      </c>
      <c r="D246" s="28"/>
      <c r="E246" s="28">
        <v>234</v>
      </c>
      <c r="F246" s="28"/>
      <c r="G246" s="28">
        <v>512</v>
      </c>
    </row>
    <row r="247" spans="1:7" x14ac:dyDescent="0.3">
      <c r="A247" s="26" t="s">
        <v>344</v>
      </c>
      <c r="B247" s="28">
        <v>506.15</v>
      </c>
      <c r="C247" s="28"/>
      <c r="D247" s="28"/>
      <c r="E247" s="28"/>
      <c r="F247" s="28"/>
      <c r="G247" s="28">
        <v>506.15</v>
      </c>
    </row>
    <row r="248" spans="1:7" x14ac:dyDescent="0.3">
      <c r="A248" s="26" t="s">
        <v>255</v>
      </c>
      <c r="B248" s="28"/>
      <c r="C248" s="28"/>
      <c r="D248" s="28">
        <v>227.8</v>
      </c>
      <c r="E248" s="28">
        <v>276.25</v>
      </c>
      <c r="F248" s="28"/>
      <c r="G248" s="28">
        <v>504.05</v>
      </c>
    </row>
    <row r="249" spans="1:7" x14ac:dyDescent="0.3">
      <c r="A249" s="26" t="s">
        <v>158</v>
      </c>
      <c r="B249" s="28"/>
      <c r="C249" s="28"/>
      <c r="D249" s="28">
        <v>499.14</v>
      </c>
      <c r="E249" s="28"/>
      <c r="F249" s="28"/>
      <c r="G249" s="28">
        <v>499.14</v>
      </c>
    </row>
    <row r="250" spans="1:7" x14ac:dyDescent="0.3">
      <c r="A250" s="26" t="s">
        <v>366</v>
      </c>
      <c r="B250" s="28">
        <v>211</v>
      </c>
      <c r="C250" s="28"/>
      <c r="D250" s="28"/>
      <c r="E250" s="28">
        <v>282.25</v>
      </c>
      <c r="F250" s="28"/>
      <c r="G250" s="28">
        <v>493.25</v>
      </c>
    </row>
    <row r="251" spans="1:7" x14ac:dyDescent="0.3">
      <c r="A251" s="26" t="s">
        <v>515</v>
      </c>
      <c r="B251" s="28"/>
      <c r="C251" s="28"/>
      <c r="D251" s="28"/>
      <c r="E251" s="28">
        <v>492.5</v>
      </c>
      <c r="F251" s="28"/>
      <c r="G251" s="28">
        <v>492.5</v>
      </c>
    </row>
    <row r="252" spans="1:7" x14ac:dyDescent="0.3">
      <c r="A252" s="26" t="s">
        <v>234</v>
      </c>
      <c r="B252" s="28">
        <v>475.36</v>
      </c>
      <c r="C252" s="28"/>
      <c r="D252" s="28"/>
      <c r="E252" s="28"/>
      <c r="F252" s="28"/>
      <c r="G252" s="28">
        <v>475.36</v>
      </c>
    </row>
    <row r="253" spans="1:7" x14ac:dyDescent="0.3">
      <c r="A253" s="26" t="s">
        <v>279</v>
      </c>
      <c r="B253" s="28">
        <v>470.5</v>
      </c>
      <c r="C253" s="28"/>
      <c r="D253" s="28"/>
      <c r="E253" s="28"/>
      <c r="F253" s="28"/>
      <c r="G253" s="28">
        <v>470.5</v>
      </c>
    </row>
    <row r="254" spans="1:7" x14ac:dyDescent="0.3">
      <c r="A254" s="26" t="s">
        <v>200</v>
      </c>
      <c r="B254" s="28"/>
      <c r="C254" s="28"/>
      <c r="D254" s="28">
        <v>468.24</v>
      </c>
      <c r="E254" s="28"/>
      <c r="F254" s="28"/>
      <c r="G254" s="28">
        <v>468.24</v>
      </c>
    </row>
    <row r="255" spans="1:7" x14ac:dyDescent="0.3">
      <c r="A255" s="26" t="s">
        <v>401</v>
      </c>
      <c r="B255" s="28"/>
      <c r="C255" s="28"/>
      <c r="D255" s="28">
        <v>468.02</v>
      </c>
      <c r="E255" s="28"/>
      <c r="F255" s="28"/>
      <c r="G255" s="28">
        <v>468.02</v>
      </c>
    </row>
    <row r="256" spans="1:7" x14ac:dyDescent="0.3">
      <c r="A256" s="26" t="s">
        <v>393</v>
      </c>
      <c r="B256" s="28">
        <v>276.5</v>
      </c>
      <c r="C256" s="28"/>
      <c r="D256" s="28">
        <v>190.39999999999998</v>
      </c>
      <c r="E256" s="28"/>
      <c r="F256" s="28"/>
      <c r="G256" s="28">
        <v>466.9</v>
      </c>
    </row>
    <row r="257" spans="1:7" x14ac:dyDescent="0.3">
      <c r="A257" s="26" t="s">
        <v>151</v>
      </c>
      <c r="B257" s="28">
        <v>233.2</v>
      </c>
      <c r="C257" s="28"/>
      <c r="D257" s="28">
        <v>233.2</v>
      </c>
      <c r="E257" s="28"/>
      <c r="F257" s="28"/>
      <c r="G257" s="28">
        <v>466.4</v>
      </c>
    </row>
    <row r="258" spans="1:7" x14ac:dyDescent="0.3">
      <c r="A258" s="26" t="s">
        <v>87</v>
      </c>
      <c r="B258" s="28">
        <v>465.59999999999997</v>
      </c>
      <c r="C258" s="28"/>
      <c r="D258" s="28"/>
      <c r="E258" s="28"/>
      <c r="F258" s="28"/>
      <c r="G258" s="28">
        <v>465.59999999999997</v>
      </c>
    </row>
    <row r="259" spans="1:7" x14ac:dyDescent="0.3">
      <c r="A259" s="26" t="s">
        <v>445</v>
      </c>
      <c r="B259" s="28"/>
      <c r="C259" s="28"/>
      <c r="D259" s="28"/>
      <c r="E259" s="28">
        <v>465.15</v>
      </c>
      <c r="F259" s="28"/>
      <c r="G259" s="28">
        <v>465.15</v>
      </c>
    </row>
    <row r="260" spans="1:7" x14ac:dyDescent="0.3">
      <c r="A260" s="26" t="s">
        <v>392</v>
      </c>
      <c r="B260" s="28">
        <v>461</v>
      </c>
      <c r="C260" s="28"/>
      <c r="D260" s="28"/>
      <c r="E260" s="28"/>
      <c r="F260" s="28"/>
      <c r="G260" s="28">
        <v>461</v>
      </c>
    </row>
    <row r="261" spans="1:7" x14ac:dyDescent="0.3">
      <c r="A261" s="26" t="s">
        <v>58</v>
      </c>
      <c r="B261" s="28"/>
      <c r="C261" s="28"/>
      <c r="D261" s="28"/>
      <c r="E261" s="28">
        <v>454</v>
      </c>
      <c r="F261" s="28"/>
      <c r="G261" s="28">
        <v>454</v>
      </c>
    </row>
    <row r="262" spans="1:7" x14ac:dyDescent="0.3">
      <c r="A262" s="26" t="s">
        <v>418</v>
      </c>
      <c r="B262" s="28"/>
      <c r="C262" s="28">
        <v>453.44999999999993</v>
      </c>
      <c r="D262" s="28"/>
      <c r="E262" s="28"/>
      <c r="F262" s="28"/>
      <c r="G262" s="28">
        <v>453.44999999999993</v>
      </c>
    </row>
    <row r="263" spans="1:7" x14ac:dyDescent="0.3">
      <c r="A263" s="26" t="s">
        <v>468</v>
      </c>
      <c r="B263" s="28"/>
      <c r="C263" s="28"/>
      <c r="D263" s="28"/>
      <c r="E263" s="28"/>
      <c r="F263" s="28">
        <v>453</v>
      </c>
      <c r="G263" s="28">
        <v>453</v>
      </c>
    </row>
    <row r="264" spans="1:7" x14ac:dyDescent="0.3">
      <c r="A264" s="26" t="s">
        <v>253</v>
      </c>
      <c r="B264" s="28">
        <v>450</v>
      </c>
      <c r="C264" s="28"/>
      <c r="D264" s="28"/>
      <c r="E264" s="28"/>
      <c r="F264" s="28"/>
      <c r="G264" s="28">
        <v>450</v>
      </c>
    </row>
    <row r="265" spans="1:7" x14ac:dyDescent="0.3">
      <c r="A265" s="26" t="s">
        <v>258</v>
      </c>
      <c r="B265" s="28">
        <v>449.5</v>
      </c>
      <c r="C265" s="28"/>
      <c r="D265" s="28"/>
      <c r="E265" s="28"/>
      <c r="F265" s="28"/>
      <c r="G265" s="28">
        <v>449.5</v>
      </c>
    </row>
    <row r="266" spans="1:7" x14ac:dyDescent="0.3">
      <c r="A266" s="26" t="s">
        <v>150</v>
      </c>
      <c r="B266" s="28">
        <v>193</v>
      </c>
      <c r="C266" s="28"/>
      <c r="D266" s="28"/>
      <c r="E266" s="28"/>
      <c r="F266" s="28">
        <v>254.5</v>
      </c>
      <c r="G266" s="28">
        <v>447.5</v>
      </c>
    </row>
    <row r="267" spans="1:7" x14ac:dyDescent="0.3">
      <c r="A267" s="26" t="s">
        <v>395</v>
      </c>
      <c r="B267" s="28"/>
      <c r="C267" s="28"/>
      <c r="D267" s="28">
        <v>446.88</v>
      </c>
      <c r="E267" s="28"/>
      <c r="F267" s="28"/>
      <c r="G267" s="28">
        <v>446.88</v>
      </c>
    </row>
    <row r="268" spans="1:7" x14ac:dyDescent="0.3">
      <c r="A268" s="26" t="s">
        <v>297</v>
      </c>
      <c r="B268" s="28">
        <v>127.6</v>
      </c>
      <c r="C268" s="28"/>
      <c r="D268" s="28"/>
      <c r="E268" s="28">
        <v>317.75</v>
      </c>
      <c r="F268" s="28"/>
      <c r="G268" s="28">
        <v>445.35</v>
      </c>
    </row>
    <row r="269" spans="1:7" x14ac:dyDescent="0.3">
      <c r="A269" s="26" t="s">
        <v>446</v>
      </c>
      <c r="B269" s="28"/>
      <c r="C269" s="28"/>
      <c r="D269" s="28">
        <v>444.5</v>
      </c>
      <c r="E269" s="28"/>
      <c r="F269" s="28"/>
      <c r="G269" s="28">
        <v>444.5</v>
      </c>
    </row>
    <row r="270" spans="1:7" x14ac:dyDescent="0.3">
      <c r="A270" s="26" t="s">
        <v>146</v>
      </c>
      <c r="B270" s="28"/>
      <c r="C270" s="28">
        <v>443</v>
      </c>
      <c r="D270" s="28"/>
      <c r="E270" s="28"/>
      <c r="F270" s="28"/>
      <c r="G270" s="28">
        <v>443</v>
      </c>
    </row>
    <row r="271" spans="1:7" x14ac:dyDescent="0.3">
      <c r="A271" s="26" t="s">
        <v>34</v>
      </c>
      <c r="B271" s="28">
        <v>440.78</v>
      </c>
      <c r="C271" s="28"/>
      <c r="D271" s="28"/>
      <c r="E271" s="28"/>
      <c r="F271" s="28"/>
      <c r="G271" s="28">
        <v>440.78</v>
      </c>
    </row>
    <row r="272" spans="1:7" x14ac:dyDescent="0.3">
      <c r="A272" s="26" t="s">
        <v>185</v>
      </c>
      <c r="B272" s="28">
        <v>440.28</v>
      </c>
      <c r="C272" s="28"/>
      <c r="D272" s="28"/>
      <c r="E272" s="28"/>
      <c r="F272" s="28"/>
      <c r="G272" s="28">
        <v>440.28</v>
      </c>
    </row>
    <row r="273" spans="1:7" x14ac:dyDescent="0.3">
      <c r="A273" s="26" t="s">
        <v>461</v>
      </c>
      <c r="B273" s="28"/>
      <c r="C273" s="28"/>
      <c r="D273" s="28"/>
      <c r="E273" s="28">
        <v>438.05999999999995</v>
      </c>
      <c r="F273" s="28"/>
      <c r="G273" s="28">
        <v>438.05999999999995</v>
      </c>
    </row>
    <row r="274" spans="1:7" x14ac:dyDescent="0.3">
      <c r="A274" s="26" t="s">
        <v>504</v>
      </c>
      <c r="B274" s="28">
        <v>430.20000000000005</v>
      </c>
      <c r="C274" s="28"/>
      <c r="D274" s="28"/>
      <c r="E274" s="28"/>
      <c r="F274" s="28"/>
      <c r="G274" s="28">
        <v>430.20000000000005</v>
      </c>
    </row>
    <row r="275" spans="1:7" x14ac:dyDescent="0.3">
      <c r="A275" s="26" t="s">
        <v>411</v>
      </c>
      <c r="B275" s="28"/>
      <c r="C275" s="28"/>
      <c r="D275" s="28">
        <v>427.12</v>
      </c>
      <c r="E275" s="28"/>
      <c r="F275" s="28"/>
      <c r="G275" s="28">
        <v>427.12</v>
      </c>
    </row>
    <row r="276" spans="1:7" x14ac:dyDescent="0.3">
      <c r="A276" s="26" t="s">
        <v>183</v>
      </c>
      <c r="B276" s="28">
        <v>212.75</v>
      </c>
      <c r="C276" s="28"/>
      <c r="D276" s="28">
        <v>207.36</v>
      </c>
      <c r="E276" s="28"/>
      <c r="F276" s="28"/>
      <c r="G276" s="28">
        <v>420.11</v>
      </c>
    </row>
    <row r="277" spans="1:7" x14ac:dyDescent="0.3">
      <c r="A277" s="26" t="s">
        <v>351</v>
      </c>
      <c r="B277" s="28">
        <v>419.84000000000003</v>
      </c>
      <c r="C277" s="28"/>
      <c r="D277" s="28"/>
      <c r="E277" s="28"/>
      <c r="F277" s="28"/>
      <c r="G277" s="28">
        <v>419.84000000000003</v>
      </c>
    </row>
    <row r="278" spans="1:7" x14ac:dyDescent="0.3">
      <c r="A278" s="26" t="s">
        <v>240</v>
      </c>
      <c r="B278" s="28">
        <v>418.15999999999997</v>
      </c>
      <c r="C278" s="28"/>
      <c r="D278" s="28"/>
      <c r="E278" s="28"/>
      <c r="F278" s="28"/>
      <c r="G278" s="28">
        <v>418.15999999999997</v>
      </c>
    </row>
    <row r="279" spans="1:7" x14ac:dyDescent="0.3">
      <c r="A279" s="26" t="s">
        <v>264</v>
      </c>
      <c r="B279" s="28">
        <v>234.8</v>
      </c>
      <c r="C279" s="28"/>
      <c r="D279" s="28">
        <v>166.4</v>
      </c>
      <c r="E279" s="28"/>
      <c r="F279" s="28"/>
      <c r="G279" s="28">
        <v>401.20000000000005</v>
      </c>
    </row>
    <row r="280" spans="1:7" x14ac:dyDescent="0.3">
      <c r="A280" s="26" t="s">
        <v>380</v>
      </c>
      <c r="B280" s="28">
        <v>401.03999999999996</v>
      </c>
      <c r="C280" s="28"/>
      <c r="D280" s="28"/>
      <c r="E280" s="28"/>
      <c r="F280" s="28"/>
      <c r="G280" s="28">
        <v>401.03999999999996</v>
      </c>
    </row>
    <row r="281" spans="1:7" x14ac:dyDescent="0.3">
      <c r="A281" s="26" t="s">
        <v>485</v>
      </c>
      <c r="B281" s="28">
        <v>400</v>
      </c>
      <c r="C281" s="28"/>
      <c r="D281" s="28"/>
      <c r="E281" s="28"/>
      <c r="F281" s="28"/>
      <c r="G281" s="28">
        <v>400</v>
      </c>
    </row>
    <row r="282" spans="1:7" x14ac:dyDescent="0.3">
      <c r="A282" s="26" t="s">
        <v>104</v>
      </c>
      <c r="B282" s="28">
        <v>198.72</v>
      </c>
      <c r="C282" s="28"/>
      <c r="D282" s="28">
        <v>198.72</v>
      </c>
      <c r="E282" s="28"/>
      <c r="F282" s="28"/>
      <c r="G282" s="28">
        <v>397.44</v>
      </c>
    </row>
    <row r="283" spans="1:7" x14ac:dyDescent="0.3">
      <c r="A283" s="26" t="s">
        <v>272</v>
      </c>
      <c r="B283" s="28">
        <v>395.52</v>
      </c>
      <c r="C283" s="28"/>
      <c r="D283" s="28"/>
      <c r="E283" s="28"/>
      <c r="F283" s="28"/>
      <c r="G283" s="28">
        <v>395.52</v>
      </c>
    </row>
    <row r="284" spans="1:7" x14ac:dyDescent="0.3">
      <c r="A284" s="26" t="s">
        <v>86</v>
      </c>
      <c r="B284" s="28">
        <v>263.36</v>
      </c>
      <c r="C284" s="28"/>
      <c r="D284" s="28">
        <v>131.68</v>
      </c>
      <c r="E284" s="28"/>
      <c r="F284" s="28"/>
      <c r="G284" s="28">
        <v>395.04</v>
      </c>
    </row>
    <row r="285" spans="1:7" x14ac:dyDescent="0.3">
      <c r="A285" s="26" t="s">
        <v>499</v>
      </c>
      <c r="B285" s="28">
        <v>395</v>
      </c>
      <c r="C285" s="28"/>
      <c r="D285" s="28"/>
      <c r="E285" s="28"/>
      <c r="F285" s="28"/>
      <c r="G285" s="28">
        <v>395</v>
      </c>
    </row>
    <row r="286" spans="1:7" x14ac:dyDescent="0.3">
      <c r="A286" s="26" t="s">
        <v>477</v>
      </c>
      <c r="B286" s="28"/>
      <c r="C286" s="28"/>
      <c r="D286" s="28"/>
      <c r="E286" s="28">
        <v>391.5</v>
      </c>
      <c r="F286" s="28"/>
      <c r="G286" s="28">
        <v>391.5</v>
      </c>
    </row>
    <row r="287" spans="1:7" x14ac:dyDescent="0.3">
      <c r="A287" s="26" t="s">
        <v>505</v>
      </c>
      <c r="B287" s="28">
        <v>390.5</v>
      </c>
      <c r="C287" s="28"/>
      <c r="D287" s="28"/>
      <c r="E287" s="28"/>
      <c r="F287" s="28"/>
      <c r="G287" s="28">
        <v>390.5</v>
      </c>
    </row>
    <row r="288" spans="1:7" x14ac:dyDescent="0.3">
      <c r="A288" s="26" t="s">
        <v>431</v>
      </c>
      <c r="B288" s="28">
        <v>390.46000000000004</v>
      </c>
      <c r="C288" s="28"/>
      <c r="D288" s="28"/>
      <c r="E288" s="28"/>
      <c r="F288" s="28"/>
      <c r="G288" s="28">
        <v>390.46000000000004</v>
      </c>
    </row>
    <row r="289" spans="1:7" x14ac:dyDescent="0.3">
      <c r="A289" s="26" t="s">
        <v>489</v>
      </c>
      <c r="B289" s="28"/>
      <c r="C289" s="28"/>
      <c r="D289" s="28"/>
      <c r="E289" s="28">
        <v>388.70000000000005</v>
      </c>
      <c r="F289" s="28"/>
      <c r="G289" s="28">
        <v>388.70000000000005</v>
      </c>
    </row>
    <row r="290" spans="1:7" x14ac:dyDescent="0.3">
      <c r="A290" s="26" t="s">
        <v>324</v>
      </c>
      <c r="B290" s="28">
        <v>379</v>
      </c>
      <c r="C290" s="28"/>
      <c r="D290" s="28"/>
      <c r="E290" s="28"/>
      <c r="F290" s="28"/>
      <c r="G290" s="28">
        <v>379</v>
      </c>
    </row>
    <row r="291" spans="1:7" x14ac:dyDescent="0.3">
      <c r="A291" s="26" t="s">
        <v>103</v>
      </c>
      <c r="B291" s="28">
        <v>161.75</v>
      </c>
      <c r="C291" s="28"/>
      <c r="D291" s="28"/>
      <c r="E291" s="28"/>
      <c r="F291" s="28">
        <v>207.5</v>
      </c>
      <c r="G291" s="28">
        <v>369.25</v>
      </c>
    </row>
    <row r="292" spans="1:7" x14ac:dyDescent="0.3">
      <c r="A292" s="26" t="s">
        <v>335</v>
      </c>
      <c r="B292" s="28">
        <v>364.82</v>
      </c>
      <c r="C292" s="28"/>
      <c r="D292" s="28"/>
      <c r="E292" s="28"/>
      <c r="F292" s="28"/>
      <c r="G292" s="28">
        <v>364.82</v>
      </c>
    </row>
    <row r="293" spans="1:7" x14ac:dyDescent="0.3">
      <c r="A293" s="26" t="s">
        <v>217</v>
      </c>
      <c r="B293" s="28"/>
      <c r="C293" s="28"/>
      <c r="D293" s="28">
        <v>359.84000000000003</v>
      </c>
      <c r="E293" s="28"/>
      <c r="F293" s="28"/>
      <c r="G293" s="28">
        <v>359.84000000000003</v>
      </c>
    </row>
    <row r="294" spans="1:7" x14ac:dyDescent="0.3">
      <c r="A294" s="26" t="s">
        <v>80</v>
      </c>
      <c r="B294" s="28"/>
      <c r="C294" s="28"/>
      <c r="D294" s="28">
        <v>358.88</v>
      </c>
      <c r="E294" s="28"/>
      <c r="F294" s="28"/>
      <c r="G294" s="28">
        <v>358.88</v>
      </c>
    </row>
    <row r="295" spans="1:7" x14ac:dyDescent="0.3">
      <c r="A295" s="26" t="s">
        <v>465</v>
      </c>
      <c r="B295" s="28"/>
      <c r="C295" s="28"/>
      <c r="D295" s="28">
        <v>358.70000000000005</v>
      </c>
      <c r="E295" s="28"/>
      <c r="F295" s="28"/>
      <c r="G295" s="28">
        <v>358.70000000000005</v>
      </c>
    </row>
    <row r="296" spans="1:7" x14ac:dyDescent="0.3">
      <c r="A296" s="26" t="s">
        <v>212</v>
      </c>
      <c r="B296" s="28"/>
      <c r="C296" s="28"/>
      <c r="D296" s="28">
        <v>350.58000000000004</v>
      </c>
      <c r="E296" s="28"/>
      <c r="F296" s="28"/>
      <c r="G296" s="28">
        <v>350.58000000000004</v>
      </c>
    </row>
    <row r="297" spans="1:7" x14ac:dyDescent="0.3">
      <c r="A297" s="26" t="s">
        <v>481</v>
      </c>
      <c r="B297" s="28">
        <v>345.75</v>
      </c>
      <c r="C297" s="28"/>
      <c r="D297" s="28"/>
      <c r="E297" s="28"/>
      <c r="F297" s="28"/>
      <c r="G297" s="28">
        <v>345.75</v>
      </c>
    </row>
    <row r="298" spans="1:7" x14ac:dyDescent="0.3">
      <c r="A298" s="26" t="s">
        <v>363</v>
      </c>
      <c r="B298" s="28">
        <v>343.12</v>
      </c>
      <c r="C298" s="28"/>
      <c r="D298" s="28"/>
      <c r="E298" s="28"/>
      <c r="F298" s="28"/>
      <c r="G298" s="28">
        <v>343.12</v>
      </c>
    </row>
    <row r="299" spans="1:7" x14ac:dyDescent="0.3">
      <c r="A299" s="26" t="s">
        <v>508</v>
      </c>
      <c r="B299" s="28"/>
      <c r="C299" s="28"/>
      <c r="D299" s="28"/>
      <c r="E299" s="28"/>
      <c r="F299" s="28">
        <v>336.6</v>
      </c>
      <c r="G299" s="28">
        <v>336.6</v>
      </c>
    </row>
    <row r="300" spans="1:7" x14ac:dyDescent="0.3">
      <c r="A300" s="26" t="s">
        <v>408</v>
      </c>
      <c r="B300" s="28">
        <v>335</v>
      </c>
      <c r="C300" s="28"/>
      <c r="D300" s="28"/>
      <c r="E300" s="28"/>
      <c r="F300" s="28"/>
      <c r="G300" s="28">
        <v>335</v>
      </c>
    </row>
    <row r="301" spans="1:7" x14ac:dyDescent="0.3">
      <c r="A301" s="26" t="s">
        <v>428</v>
      </c>
      <c r="B301" s="28">
        <v>333.32000000000005</v>
      </c>
      <c r="C301" s="28"/>
      <c r="D301" s="28"/>
      <c r="E301" s="28"/>
      <c r="F301" s="28"/>
      <c r="G301" s="28">
        <v>333.32000000000005</v>
      </c>
    </row>
    <row r="302" spans="1:7" x14ac:dyDescent="0.3">
      <c r="A302" s="26" t="s">
        <v>469</v>
      </c>
      <c r="B302" s="28">
        <v>332.5</v>
      </c>
      <c r="C302" s="28"/>
      <c r="D302" s="28"/>
      <c r="E302" s="28"/>
      <c r="F302" s="28"/>
      <c r="G302" s="28">
        <v>332.5</v>
      </c>
    </row>
    <row r="303" spans="1:7" x14ac:dyDescent="0.3">
      <c r="A303" s="26" t="s">
        <v>299</v>
      </c>
      <c r="B303" s="28">
        <v>330.08000000000004</v>
      </c>
      <c r="C303" s="28"/>
      <c r="D303" s="28"/>
      <c r="E303" s="28"/>
      <c r="F303" s="28"/>
      <c r="G303" s="28">
        <v>330.08000000000004</v>
      </c>
    </row>
    <row r="304" spans="1:7" x14ac:dyDescent="0.3">
      <c r="A304" s="26" t="s">
        <v>464</v>
      </c>
      <c r="B304" s="28"/>
      <c r="C304" s="28"/>
      <c r="D304" s="28"/>
      <c r="E304" s="28">
        <v>329.03999999999996</v>
      </c>
      <c r="F304" s="28"/>
      <c r="G304" s="28">
        <v>329.03999999999996</v>
      </c>
    </row>
    <row r="305" spans="1:7" x14ac:dyDescent="0.3">
      <c r="A305" s="26" t="s">
        <v>387</v>
      </c>
      <c r="B305" s="28">
        <v>325.68</v>
      </c>
      <c r="C305" s="28"/>
      <c r="D305" s="28"/>
      <c r="E305" s="28"/>
      <c r="F305" s="28"/>
      <c r="G305" s="28">
        <v>325.68</v>
      </c>
    </row>
    <row r="306" spans="1:7" x14ac:dyDescent="0.3">
      <c r="A306" s="26" t="s">
        <v>441</v>
      </c>
      <c r="B306" s="28"/>
      <c r="C306" s="28"/>
      <c r="D306" s="28">
        <v>321.27999999999997</v>
      </c>
      <c r="E306" s="28"/>
      <c r="F306" s="28"/>
      <c r="G306" s="28">
        <v>321.27999999999997</v>
      </c>
    </row>
    <row r="307" spans="1:7" x14ac:dyDescent="0.3">
      <c r="A307" s="26" t="s">
        <v>273</v>
      </c>
      <c r="B307" s="28">
        <v>321.20000000000005</v>
      </c>
      <c r="C307" s="28"/>
      <c r="D307" s="28"/>
      <c r="E307" s="28"/>
      <c r="F307" s="28"/>
      <c r="G307" s="28">
        <v>321.20000000000005</v>
      </c>
    </row>
    <row r="308" spans="1:7" x14ac:dyDescent="0.3">
      <c r="A308" s="26" t="s">
        <v>492</v>
      </c>
      <c r="B308" s="28"/>
      <c r="C308" s="28"/>
      <c r="D308" s="28"/>
      <c r="E308" s="28">
        <v>317.70000000000005</v>
      </c>
      <c r="F308" s="28"/>
      <c r="G308" s="28">
        <v>317.70000000000005</v>
      </c>
    </row>
    <row r="309" spans="1:7" x14ac:dyDescent="0.3">
      <c r="A309" s="26" t="s">
        <v>310</v>
      </c>
      <c r="B309" s="28">
        <v>317.5</v>
      </c>
      <c r="C309" s="28"/>
      <c r="D309" s="28"/>
      <c r="E309" s="28"/>
      <c r="F309" s="28"/>
      <c r="G309" s="28">
        <v>317.5</v>
      </c>
    </row>
    <row r="310" spans="1:7" x14ac:dyDescent="0.3">
      <c r="A310" s="26" t="s">
        <v>433</v>
      </c>
      <c r="B310" s="28">
        <v>314.95999999999998</v>
      </c>
      <c r="C310" s="28"/>
      <c r="D310" s="28"/>
      <c r="E310" s="28"/>
      <c r="F310" s="28"/>
      <c r="G310" s="28">
        <v>314.95999999999998</v>
      </c>
    </row>
    <row r="311" spans="1:7" x14ac:dyDescent="0.3">
      <c r="A311" s="26" t="s">
        <v>375</v>
      </c>
      <c r="B311" s="28"/>
      <c r="C311" s="28"/>
      <c r="D311" s="28">
        <v>311.79999999999995</v>
      </c>
      <c r="E311" s="28"/>
      <c r="F311" s="28"/>
      <c r="G311" s="28">
        <v>311.79999999999995</v>
      </c>
    </row>
    <row r="312" spans="1:7" x14ac:dyDescent="0.3">
      <c r="A312" s="26" t="s">
        <v>384</v>
      </c>
      <c r="B312" s="28"/>
      <c r="C312" s="28"/>
      <c r="D312" s="28">
        <v>310.72000000000003</v>
      </c>
      <c r="E312" s="28"/>
      <c r="F312" s="28"/>
      <c r="G312" s="28">
        <v>310.72000000000003</v>
      </c>
    </row>
    <row r="313" spans="1:7" x14ac:dyDescent="0.3">
      <c r="A313" s="26" t="s">
        <v>290</v>
      </c>
      <c r="B313" s="28">
        <v>309.2</v>
      </c>
      <c r="C313" s="28"/>
      <c r="D313" s="28"/>
      <c r="E313" s="28"/>
      <c r="F313" s="28"/>
      <c r="G313" s="28">
        <v>309.2</v>
      </c>
    </row>
    <row r="314" spans="1:7" x14ac:dyDescent="0.3">
      <c r="A314" s="26" t="s">
        <v>407</v>
      </c>
      <c r="B314" s="28"/>
      <c r="C314" s="28"/>
      <c r="D314" s="28">
        <v>303.39999999999998</v>
      </c>
      <c r="E314" s="28"/>
      <c r="F314" s="28"/>
      <c r="G314" s="28">
        <v>303.39999999999998</v>
      </c>
    </row>
    <row r="315" spans="1:7" x14ac:dyDescent="0.3">
      <c r="A315" s="26" t="s">
        <v>142</v>
      </c>
      <c r="B315" s="28"/>
      <c r="C315" s="28"/>
      <c r="D315" s="28">
        <v>303.39999999999998</v>
      </c>
      <c r="E315" s="28"/>
      <c r="F315" s="28"/>
      <c r="G315" s="28">
        <v>303.39999999999998</v>
      </c>
    </row>
    <row r="316" spans="1:7" x14ac:dyDescent="0.3">
      <c r="A316" s="26" t="s">
        <v>334</v>
      </c>
      <c r="B316" s="28">
        <v>299.72000000000003</v>
      </c>
      <c r="C316" s="28"/>
      <c r="D316" s="28"/>
      <c r="E316" s="28"/>
      <c r="F316" s="28"/>
      <c r="G316" s="28">
        <v>299.72000000000003</v>
      </c>
    </row>
    <row r="317" spans="1:7" x14ac:dyDescent="0.3">
      <c r="A317" s="26" t="s">
        <v>284</v>
      </c>
      <c r="B317" s="28">
        <v>290.27999999999997</v>
      </c>
      <c r="C317" s="28"/>
      <c r="D317" s="28"/>
      <c r="E317" s="28"/>
      <c r="F317" s="28"/>
      <c r="G317" s="28">
        <v>290.27999999999997</v>
      </c>
    </row>
    <row r="318" spans="1:7" x14ac:dyDescent="0.3">
      <c r="A318" s="26" t="s">
        <v>435</v>
      </c>
      <c r="B318" s="28">
        <v>286.82000000000005</v>
      </c>
      <c r="C318" s="28"/>
      <c r="D318" s="28"/>
      <c r="E318" s="28"/>
      <c r="F318" s="28"/>
      <c r="G318" s="28">
        <v>286.82000000000005</v>
      </c>
    </row>
    <row r="319" spans="1:7" x14ac:dyDescent="0.3">
      <c r="A319" s="26" t="s">
        <v>143</v>
      </c>
      <c r="B319" s="28">
        <v>279.04000000000002</v>
      </c>
      <c r="C319" s="28"/>
      <c r="D319" s="28"/>
      <c r="E319" s="28"/>
      <c r="F319" s="28"/>
      <c r="G319" s="28">
        <v>279.04000000000002</v>
      </c>
    </row>
    <row r="320" spans="1:7" x14ac:dyDescent="0.3">
      <c r="A320" s="26" t="s">
        <v>437</v>
      </c>
      <c r="B320" s="28">
        <v>274.83999999999997</v>
      </c>
      <c r="C320" s="28"/>
      <c r="D320" s="28"/>
      <c r="E320" s="28"/>
      <c r="F320" s="28"/>
      <c r="G320" s="28">
        <v>274.83999999999997</v>
      </c>
    </row>
    <row r="321" spans="1:7" x14ac:dyDescent="0.3">
      <c r="A321" s="26" t="s">
        <v>110</v>
      </c>
      <c r="B321" s="28">
        <v>274.7</v>
      </c>
      <c r="C321" s="28"/>
      <c r="D321" s="28"/>
      <c r="E321" s="28"/>
      <c r="F321" s="28"/>
      <c r="G321" s="28">
        <v>274.7</v>
      </c>
    </row>
    <row r="322" spans="1:7" x14ac:dyDescent="0.3">
      <c r="A322" s="26" t="s">
        <v>331</v>
      </c>
      <c r="B322" s="28"/>
      <c r="C322" s="28"/>
      <c r="D322" s="28">
        <v>271.68</v>
      </c>
      <c r="E322" s="28"/>
      <c r="F322" s="28"/>
      <c r="G322" s="28">
        <v>271.68</v>
      </c>
    </row>
    <row r="323" spans="1:7" x14ac:dyDescent="0.3">
      <c r="A323" s="26" t="s">
        <v>292</v>
      </c>
      <c r="B323" s="28">
        <v>271.05</v>
      </c>
      <c r="C323" s="28"/>
      <c r="D323" s="28"/>
      <c r="E323" s="28"/>
      <c r="F323" s="28"/>
      <c r="G323" s="28">
        <v>271.05</v>
      </c>
    </row>
    <row r="324" spans="1:7" x14ac:dyDescent="0.3">
      <c r="A324" s="26" t="s">
        <v>43</v>
      </c>
      <c r="B324" s="28">
        <v>267.60000000000002</v>
      </c>
      <c r="C324" s="28"/>
      <c r="D324" s="28"/>
      <c r="E324" s="28"/>
      <c r="F324" s="28"/>
      <c r="G324" s="28">
        <v>267.60000000000002</v>
      </c>
    </row>
    <row r="325" spans="1:7" x14ac:dyDescent="0.3">
      <c r="A325" s="26" t="s">
        <v>238</v>
      </c>
      <c r="B325" s="28"/>
      <c r="C325" s="28"/>
      <c r="D325" s="28">
        <v>266.32</v>
      </c>
      <c r="E325" s="28"/>
      <c r="F325" s="28"/>
      <c r="G325" s="28">
        <v>266.32</v>
      </c>
    </row>
    <row r="326" spans="1:7" x14ac:dyDescent="0.3">
      <c r="A326" s="26" t="s">
        <v>342</v>
      </c>
      <c r="B326" s="28">
        <v>264.43</v>
      </c>
      <c r="C326" s="28"/>
      <c r="D326" s="28"/>
      <c r="E326" s="28"/>
      <c r="F326" s="28"/>
      <c r="G326" s="28">
        <v>264.43</v>
      </c>
    </row>
    <row r="327" spans="1:7" x14ac:dyDescent="0.3">
      <c r="A327" s="26" t="s">
        <v>128</v>
      </c>
      <c r="B327" s="28">
        <v>263.84000000000003</v>
      </c>
      <c r="C327" s="28"/>
      <c r="D327" s="28"/>
      <c r="E327" s="28"/>
      <c r="F327" s="28"/>
      <c r="G327" s="28">
        <v>263.84000000000003</v>
      </c>
    </row>
    <row r="328" spans="1:7" x14ac:dyDescent="0.3">
      <c r="A328" s="26" t="s">
        <v>474</v>
      </c>
      <c r="B328" s="28"/>
      <c r="C328" s="28"/>
      <c r="D328" s="28"/>
      <c r="E328" s="28"/>
      <c r="F328" s="28">
        <v>251.91</v>
      </c>
      <c r="G328" s="28">
        <v>251.91</v>
      </c>
    </row>
    <row r="329" spans="1:7" x14ac:dyDescent="0.3">
      <c r="A329" s="26" t="s">
        <v>241</v>
      </c>
      <c r="B329" s="28"/>
      <c r="C329" s="28"/>
      <c r="D329" s="28"/>
      <c r="E329" s="28">
        <v>251.25</v>
      </c>
      <c r="F329" s="28"/>
      <c r="G329" s="28">
        <v>251.25</v>
      </c>
    </row>
    <row r="330" spans="1:7" x14ac:dyDescent="0.3">
      <c r="A330" s="26" t="s">
        <v>511</v>
      </c>
      <c r="B330" s="28"/>
      <c r="C330" s="28"/>
      <c r="D330" s="28"/>
      <c r="E330" s="28">
        <v>249.60000000000002</v>
      </c>
      <c r="F330" s="28"/>
      <c r="G330" s="28">
        <v>249.60000000000002</v>
      </c>
    </row>
    <row r="331" spans="1:7" x14ac:dyDescent="0.3">
      <c r="A331" s="26" t="s">
        <v>72</v>
      </c>
      <c r="B331" s="28">
        <v>245.2</v>
      </c>
      <c r="C331" s="28"/>
      <c r="D331" s="28"/>
      <c r="E331" s="28"/>
      <c r="F331" s="28"/>
      <c r="G331" s="28">
        <v>245.2</v>
      </c>
    </row>
    <row r="332" spans="1:7" x14ac:dyDescent="0.3">
      <c r="A332" s="26" t="s">
        <v>196</v>
      </c>
      <c r="B332" s="28">
        <v>109.38999999999999</v>
      </c>
      <c r="C332" s="28"/>
      <c r="D332" s="28">
        <v>134.41000000000003</v>
      </c>
      <c r="E332" s="28"/>
      <c r="F332" s="28"/>
      <c r="G332" s="28">
        <v>243.8</v>
      </c>
    </row>
    <row r="333" spans="1:7" x14ac:dyDescent="0.3">
      <c r="A333" s="26" t="s">
        <v>458</v>
      </c>
      <c r="B333" s="28">
        <v>243.5</v>
      </c>
      <c r="C333" s="28"/>
      <c r="D333" s="28"/>
      <c r="E333" s="28"/>
      <c r="F333" s="28"/>
      <c r="G333" s="28">
        <v>243.5</v>
      </c>
    </row>
    <row r="334" spans="1:7" x14ac:dyDescent="0.3">
      <c r="A334" s="26" t="s">
        <v>452</v>
      </c>
      <c r="B334" s="28"/>
      <c r="C334" s="28"/>
      <c r="D334" s="28"/>
      <c r="E334" s="28">
        <v>238.03999999999996</v>
      </c>
      <c r="F334" s="28"/>
      <c r="G334" s="28">
        <v>238.03999999999996</v>
      </c>
    </row>
    <row r="335" spans="1:7" x14ac:dyDescent="0.3">
      <c r="A335" s="26" t="s">
        <v>519</v>
      </c>
      <c r="B335" s="28"/>
      <c r="C335" s="28"/>
      <c r="D335" s="28"/>
      <c r="E335" s="28">
        <v>224.2</v>
      </c>
      <c r="F335" s="28"/>
      <c r="G335" s="28">
        <v>224.2</v>
      </c>
    </row>
    <row r="336" spans="1:7" x14ac:dyDescent="0.3">
      <c r="A336" s="26" t="s">
        <v>427</v>
      </c>
      <c r="B336" s="28"/>
      <c r="C336" s="28"/>
      <c r="D336" s="28">
        <v>224.16000000000003</v>
      </c>
      <c r="E336" s="28"/>
      <c r="F336" s="28"/>
      <c r="G336" s="28">
        <v>224.16000000000003</v>
      </c>
    </row>
    <row r="337" spans="1:7" x14ac:dyDescent="0.3">
      <c r="A337" s="26" t="s">
        <v>503</v>
      </c>
      <c r="B337" s="28">
        <v>218.9</v>
      </c>
      <c r="C337" s="28"/>
      <c r="D337" s="28"/>
      <c r="E337" s="28"/>
      <c r="F337" s="28"/>
      <c r="G337" s="28">
        <v>218.9</v>
      </c>
    </row>
    <row r="338" spans="1:7" x14ac:dyDescent="0.3">
      <c r="A338" s="26" t="s">
        <v>512</v>
      </c>
      <c r="B338" s="28">
        <v>215.4</v>
      </c>
      <c r="C338" s="28"/>
      <c r="D338" s="28"/>
      <c r="E338" s="28"/>
      <c r="F338" s="28"/>
      <c r="G338" s="28">
        <v>215.4</v>
      </c>
    </row>
    <row r="339" spans="1:7" x14ac:dyDescent="0.3">
      <c r="A339" s="26" t="s">
        <v>406</v>
      </c>
      <c r="B339" s="28">
        <v>211</v>
      </c>
      <c r="C339" s="28"/>
      <c r="D339" s="28"/>
      <c r="E339" s="28"/>
      <c r="F339" s="28"/>
      <c r="G339" s="28">
        <v>211</v>
      </c>
    </row>
    <row r="340" spans="1:7" x14ac:dyDescent="0.3">
      <c r="A340" s="26" t="s">
        <v>248</v>
      </c>
      <c r="B340" s="28">
        <v>205.72000000000003</v>
      </c>
      <c r="C340" s="28"/>
      <c r="D340" s="28"/>
      <c r="E340" s="28"/>
      <c r="F340" s="28"/>
      <c r="G340" s="28">
        <v>205.72000000000003</v>
      </c>
    </row>
    <row r="341" spans="1:7" x14ac:dyDescent="0.3">
      <c r="A341" s="26" t="s">
        <v>71</v>
      </c>
      <c r="B341" s="28">
        <v>201.60000000000002</v>
      </c>
      <c r="C341" s="28"/>
      <c r="D341" s="28"/>
      <c r="E341" s="28"/>
      <c r="F341" s="28"/>
      <c r="G341" s="28">
        <v>201.60000000000002</v>
      </c>
    </row>
    <row r="342" spans="1:7" x14ac:dyDescent="0.3">
      <c r="A342" s="26" t="s">
        <v>459</v>
      </c>
      <c r="B342" s="28">
        <v>201</v>
      </c>
      <c r="C342" s="28"/>
      <c r="D342" s="28"/>
      <c r="E342" s="28"/>
      <c r="F342" s="28"/>
      <c r="G342" s="28">
        <v>201</v>
      </c>
    </row>
    <row r="343" spans="1:7" x14ac:dyDescent="0.3">
      <c r="A343" s="26" t="s">
        <v>376</v>
      </c>
      <c r="B343" s="28"/>
      <c r="C343" s="28"/>
      <c r="D343" s="28">
        <v>199.32</v>
      </c>
      <c r="E343" s="28"/>
      <c r="F343" s="28"/>
      <c r="G343" s="28">
        <v>199.32</v>
      </c>
    </row>
    <row r="344" spans="1:7" x14ac:dyDescent="0.3">
      <c r="A344" s="26" t="s">
        <v>282</v>
      </c>
      <c r="B344" s="28"/>
      <c r="C344" s="28"/>
      <c r="D344" s="28"/>
      <c r="E344" s="28">
        <v>198.57999999999998</v>
      </c>
      <c r="F344" s="28"/>
      <c r="G344" s="28">
        <v>198.57999999999998</v>
      </c>
    </row>
    <row r="345" spans="1:7" x14ac:dyDescent="0.3">
      <c r="A345" s="26" t="s">
        <v>235</v>
      </c>
      <c r="B345" s="28">
        <v>198</v>
      </c>
      <c r="C345" s="28"/>
      <c r="D345" s="28"/>
      <c r="E345" s="28"/>
      <c r="F345" s="28"/>
      <c r="G345" s="28">
        <v>198</v>
      </c>
    </row>
    <row r="346" spans="1:7" x14ac:dyDescent="0.3">
      <c r="A346" s="26" t="s">
        <v>506</v>
      </c>
      <c r="B346" s="28"/>
      <c r="C346" s="28"/>
      <c r="D346" s="28"/>
      <c r="E346" s="28">
        <v>193.5</v>
      </c>
      <c r="F346" s="28"/>
      <c r="G346" s="28">
        <v>193.5</v>
      </c>
    </row>
    <row r="347" spans="1:7" x14ac:dyDescent="0.3">
      <c r="A347" s="26" t="s">
        <v>300</v>
      </c>
      <c r="B347" s="28">
        <v>192.32</v>
      </c>
      <c r="C347" s="28"/>
      <c r="D347" s="28"/>
      <c r="E347" s="28"/>
      <c r="F347" s="28"/>
      <c r="G347" s="28">
        <v>192.32</v>
      </c>
    </row>
    <row r="348" spans="1:7" x14ac:dyDescent="0.3">
      <c r="A348" s="26" t="s">
        <v>184</v>
      </c>
      <c r="B348" s="28"/>
      <c r="C348" s="28"/>
      <c r="D348" s="28">
        <v>190.60000000000002</v>
      </c>
      <c r="E348" s="28"/>
      <c r="F348" s="28"/>
      <c r="G348" s="28">
        <v>190.60000000000002</v>
      </c>
    </row>
    <row r="349" spans="1:7" x14ac:dyDescent="0.3">
      <c r="A349" s="26" t="s">
        <v>520</v>
      </c>
      <c r="B349" s="28">
        <v>187.05</v>
      </c>
      <c r="C349" s="28"/>
      <c r="D349" s="28"/>
      <c r="E349" s="28"/>
      <c r="F349" s="28"/>
      <c r="G349" s="28">
        <v>187.05</v>
      </c>
    </row>
    <row r="350" spans="1:7" x14ac:dyDescent="0.3">
      <c r="A350" s="26" t="s">
        <v>327</v>
      </c>
      <c r="B350" s="28">
        <v>179.99</v>
      </c>
      <c r="C350" s="28"/>
      <c r="D350" s="28"/>
      <c r="E350" s="28"/>
      <c r="F350" s="28"/>
      <c r="G350" s="28">
        <v>179.99</v>
      </c>
    </row>
    <row r="351" spans="1:7" x14ac:dyDescent="0.3">
      <c r="A351" s="26" t="s">
        <v>451</v>
      </c>
      <c r="B351" s="28"/>
      <c r="C351" s="28"/>
      <c r="D351" s="28"/>
      <c r="E351" s="28">
        <v>179.01999999999998</v>
      </c>
      <c r="F351" s="28"/>
      <c r="G351" s="28">
        <v>179.01999999999998</v>
      </c>
    </row>
    <row r="352" spans="1:7" x14ac:dyDescent="0.3">
      <c r="A352" s="26" t="s">
        <v>521</v>
      </c>
      <c r="B352" s="28">
        <v>175.52000000000004</v>
      </c>
      <c r="C352" s="28"/>
      <c r="D352" s="28"/>
      <c r="E352" s="28"/>
      <c r="F352" s="28"/>
      <c r="G352" s="28">
        <v>175.52000000000004</v>
      </c>
    </row>
    <row r="353" spans="1:7" x14ac:dyDescent="0.3">
      <c r="A353" s="26" t="s">
        <v>84</v>
      </c>
      <c r="B353" s="28">
        <v>175</v>
      </c>
      <c r="C353" s="28"/>
      <c r="D353" s="28"/>
      <c r="E353" s="28"/>
      <c r="F353" s="28"/>
      <c r="G353" s="28">
        <v>175</v>
      </c>
    </row>
    <row r="354" spans="1:7" x14ac:dyDescent="0.3">
      <c r="A354" s="26" t="s">
        <v>244</v>
      </c>
      <c r="B354" s="28">
        <v>172.89999999999998</v>
      </c>
      <c r="C354" s="28"/>
      <c r="D354" s="28"/>
      <c r="E354" s="28"/>
      <c r="F354" s="28"/>
      <c r="G354" s="28">
        <v>172.89999999999998</v>
      </c>
    </row>
    <row r="355" spans="1:7" x14ac:dyDescent="0.3">
      <c r="A355" s="26" t="s">
        <v>467</v>
      </c>
      <c r="B355" s="28">
        <v>83.8</v>
      </c>
      <c r="C355" s="28"/>
      <c r="D355" s="28">
        <v>77.5</v>
      </c>
      <c r="E355" s="28"/>
      <c r="F355" s="28"/>
      <c r="G355" s="28">
        <v>161.30000000000001</v>
      </c>
    </row>
    <row r="356" spans="1:7" x14ac:dyDescent="0.3">
      <c r="A356" s="26" t="s">
        <v>502</v>
      </c>
      <c r="B356" s="28"/>
      <c r="C356" s="28"/>
      <c r="D356" s="28"/>
      <c r="E356" s="28">
        <v>160</v>
      </c>
      <c r="F356" s="28"/>
      <c r="G356" s="28">
        <v>160</v>
      </c>
    </row>
    <row r="357" spans="1:7" x14ac:dyDescent="0.3">
      <c r="A357" s="26" t="s">
        <v>330</v>
      </c>
      <c r="B357" s="28"/>
      <c r="C357" s="28"/>
      <c r="D357" s="28"/>
      <c r="E357" s="28">
        <v>151.57999999999998</v>
      </c>
      <c r="F357" s="28"/>
      <c r="G357" s="28">
        <v>151.57999999999998</v>
      </c>
    </row>
    <row r="358" spans="1:7" x14ac:dyDescent="0.3">
      <c r="A358" s="26" t="s">
        <v>394</v>
      </c>
      <c r="B358" s="28"/>
      <c r="C358" s="28"/>
      <c r="D358" s="28">
        <v>151.12</v>
      </c>
      <c r="E358" s="28"/>
      <c r="F358" s="28"/>
      <c r="G358" s="28">
        <v>151.12</v>
      </c>
    </row>
    <row r="359" spans="1:7" x14ac:dyDescent="0.3">
      <c r="A359" s="26" t="s">
        <v>410</v>
      </c>
      <c r="B359" s="28"/>
      <c r="C359" s="28"/>
      <c r="D359" s="28">
        <v>151</v>
      </c>
      <c r="E359" s="28"/>
      <c r="F359" s="28"/>
      <c r="G359" s="28">
        <v>151</v>
      </c>
    </row>
    <row r="360" spans="1:7" x14ac:dyDescent="0.3">
      <c r="A360" s="26" t="s">
        <v>106</v>
      </c>
      <c r="B360" s="28">
        <v>149.51999999999998</v>
      </c>
      <c r="C360" s="28"/>
      <c r="D360" s="28"/>
      <c r="E360" s="28"/>
      <c r="F360" s="28"/>
      <c r="G360" s="28">
        <v>149.51999999999998</v>
      </c>
    </row>
    <row r="361" spans="1:7" x14ac:dyDescent="0.3">
      <c r="A361" s="26" t="s">
        <v>107</v>
      </c>
      <c r="B361" s="28">
        <v>146.76</v>
      </c>
      <c r="C361" s="28"/>
      <c r="D361" s="28"/>
      <c r="E361" s="28"/>
      <c r="F361" s="28"/>
      <c r="G361" s="28">
        <v>146.76</v>
      </c>
    </row>
    <row r="362" spans="1:7" x14ac:dyDescent="0.3">
      <c r="A362" s="26" t="s">
        <v>77</v>
      </c>
      <c r="B362" s="28"/>
      <c r="C362" s="28"/>
      <c r="D362" s="28"/>
      <c r="E362" s="28">
        <v>142</v>
      </c>
      <c r="F362" s="28"/>
      <c r="G362" s="28">
        <v>142</v>
      </c>
    </row>
    <row r="363" spans="1:7" x14ac:dyDescent="0.3">
      <c r="A363" s="26" t="s">
        <v>259</v>
      </c>
      <c r="B363" s="28">
        <v>-87.4</v>
      </c>
      <c r="C363" s="28"/>
      <c r="D363" s="28">
        <v>227.8</v>
      </c>
      <c r="E363" s="28"/>
      <c r="F363" s="28"/>
      <c r="G363" s="28">
        <v>140.4</v>
      </c>
    </row>
    <row r="364" spans="1:7" x14ac:dyDescent="0.3">
      <c r="A364" s="26" t="s">
        <v>333</v>
      </c>
      <c r="B364" s="28">
        <v>139.69</v>
      </c>
      <c r="C364" s="28"/>
      <c r="D364" s="28"/>
      <c r="E364" s="28"/>
      <c r="F364" s="28"/>
      <c r="G364" s="28">
        <v>139.69</v>
      </c>
    </row>
    <row r="365" spans="1:7" x14ac:dyDescent="0.3">
      <c r="A365" s="26" t="s">
        <v>463</v>
      </c>
      <c r="B365" s="28"/>
      <c r="C365" s="28"/>
      <c r="D365" s="28"/>
      <c r="E365" s="28">
        <v>129.01999999999998</v>
      </c>
      <c r="F365" s="28"/>
      <c r="G365" s="28">
        <v>129.01999999999998</v>
      </c>
    </row>
    <row r="366" spans="1:7" x14ac:dyDescent="0.3">
      <c r="A366" s="26" t="s">
        <v>307</v>
      </c>
      <c r="B366" s="28">
        <v>126</v>
      </c>
      <c r="C366" s="28"/>
      <c r="D366" s="28"/>
      <c r="E366" s="28"/>
      <c r="F366" s="28"/>
      <c r="G366" s="28">
        <v>126</v>
      </c>
    </row>
    <row r="367" spans="1:7" x14ac:dyDescent="0.3">
      <c r="A367" s="26" t="s">
        <v>484</v>
      </c>
      <c r="B367" s="28">
        <v>122.1</v>
      </c>
      <c r="C367" s="28"/>
      <c r="D367" s="28"/>
      <c r="E367" s="28"/>
      <c r="F367" s="28"/>
      <c r="G367" s="28">
        <v>122.1</v>
      </c>
    </row>
    <row r="368" spans="1:7" x14ac:dyDescent="0.3">
      <c r="A368" s="26" t="s">
        <v>246</v>
      </c>
      <c r="B368" s="28">
        <v>60.800000000000011</v>
      </c>
      <c r="C368" s="28"/>
      <c r="D368" s="28">
        <v>60.800000000000011</v>
      </c>
      <c r="E368" s="28"/>
      <c r="F368" s="28"/>
      <c r="G368" s="28">
        <v>121.60000000000002</v>
      </c>
    </row>
    <row r="369" spans="1:7" x14ac:dyDescent="0.3">
      <c r="A369" s="26" t="s">
        <v>522</v>
      </c>
      <c r="B369" s="28">
        <v>121.42999999999998</v>
      </c>
      <c r="C369" s="28"/>
      <c r="D369" s="28"/>
      <c r="E369" s="28"/>
      <c r="F369" s="28"/>
      <c r="G369" s="28">
        <v>121.42999999999998</v>
      </c>
    </row>
    <row r="370" spans="1:7" x14ac:dyDescent="0.3">
      <c r="A370" s="26" t="s">
        <v>381</v>
      </c>
      <c r="B370" s="28">
        <v>118.62</v>
      </c>
      <c r="C370" s="28"/>
      <c r="D370" s="28"/>
      <c r="E370" s="28"/>
      <c r="F370" s="28"/>
      <c r="G370" s="28">
        <v>118.62</v>
      </c>
    </row>
    <row r="371" spans="1:7" x14ac:dyDescent="0.3">
      <c r="A371" s="26" t="s">
        <v>341</v>
      </c>
      <c r="B371" s="28">
        <v>117.60000000000001</v>
      </c>
      <c r="C371" s="28"/>
      <c r="D371" s="28"/>
      <c r="E371" s="28"/>
      <c r="F371" s="28"/>
      <c r="G371" s="28">
        <v>117.60000000000001</v>
      </c>
    </row>
    <row r="372" spans="1:7" x14ac:dyDescent="0.3">
      <c r="A372" s="26" t="s">
        <v>189</v>
      </c>
      <c r="B372" s="28"/>
      <c r="C372" s="28"/>
      <c r="D372" s="28"/>
      <c r="E372" s="28">
        <v>116.91999999999999</v>
      </c>
      <c r="F372" s="28"/>
      <c r="G372" s="28">
        <v>116.91999999999999</v>
      </c>
    </row>
    <row r="373" spans="1:7" x14ac:dyDescent="0.3">
      <c r="A373" s="26" t="s">
        <v>358</v>
      </c>
      <c r="B373" s="28">
        <v>115.97999999999999</v>
      </c>
      <c r="C373" s="28"/>
      <c r="D373" s="28"/>
      <c r="E373" s="28"/>
      <c r="F373" s="28"/>
      <c r="G373" s="28">
        <v>115.97999999999999</v>
      </c>
    </row>
    <row r="374" spans="1:7" x14ac:dyDescent="0.3">
      <c r="A374" s="26" t="s">
        <v>325</v>
      </c>
      <c r="B374" s="28">
        <v>114.91999999999999</v>
      </c>
      <c r="C374" s="28"/>
      <c r="D374" s="28"/>
      <c r="E374" s="28"/>
      <c r="F374" s="28"/>
      <c r="G374" s="28">
        <v>114.91999999999999</v>
      </c>
    </row>
    <row r="375" spans="1:7" x14ac:dyDescent="0.3">
      <c r="A375" s="26" t="s">
        <v>326</v>
      </c>
      <c r="B375" s="28">
        <v>114.91999999999999</v>
      </c>
      <c r="C375" s="28"/>
      <c r="D375" s="28"/>
      <c r="E375" s="28"/>
      <c r="F375" s="28"/>
      <c r="G375" s="28">
        <v>114.91999999999999</v>
      </c>
    </row>
    <row r="376" spans="1:7" x14ac:dyDescent="0.3">
      <c r="A376" s="26" t="s">
        <v>480</v>
      </c>
      <c r="B376" s="28">
        <v>112.5</v>
      </c>
      <c r="C376" s="28"/>
      <c r="D376" s="28"/>
      <c r="E376" s="28"/>
      <c r="F376" s="28"/>
      <c r="G376" s="28">
        <v>112.5</v>
      </c>
    </row>
    <row r="377" spans="1:7" x14ac:dyDescent="0.3">
      <c r="A377" s="26" t="s">
        <v>495</v>
      </c>
      <c r="B377" s="28"/>
      <c r="C377" s="28"/>
      <c r="D377" s="28"/>
      <c r="E377" s="28">
        <v>109.02000000000001</v>
      </c>
      <c r="F377" s="28"/>
      <c r="G377" s="28">
        <v>109.02000000000001</v>
      </c>
    </row>
    <row r="378" spans="1:7" x14ac:dyDescent="0.3">
      <c r="A378" s="26" t="s">
        <v>251</v>
      </c>
      <c r="B378" s="28">
        <v>108.36000000000001</v>
      </c>
      <c r="C378" s="28"/>
      <c r="D378" s="28"/>
      <c r="E378" s="28"/>
      <c r="F378" s="28"/>
      <c r="G378" s="28">
        <v>108.36000000000001</v>
      </c>
    </row>
    <row r="379" spans="1:7" x14ac:dyDescent="0.3">
      <c r="A379" s="26" t="s">
        <v>176</v>
      </c>
      <c r="B379" s="28"/>
      <c r="C379" s="28"/>
      <c r="D379" s="28">
        <v>105.43</v>
      </c>
      <c r="E379" s="28"/>
      <c r="F379" s="28"/>
      <c r="G379" s="28">
        <v>105.43</v>
      </c>
    </row>
    <row r="380" spans="1:7" x14ac:dyDescent="0.3">
      <c r="A380" s="26" t="s">
        <v>357</v>
      </c>
      <c r="B380" s="28">
        <v>100.75999999999999</v>
      </c>
      <c r="C380" s="28"/>
      <c r="D380" s="28"/>
      <c r="E380" s="28"/>
      <c r="F380" s="28"/>
      <c r="G380" s="28">
        <v>100.75999999999999</v>
      </c>
    </row>
    <row r="381" spans="1:7" x14ac:dyDescent="0.3">
      <c r="A381" s="26" t="s">
        <v>16</v>
      </c>
      <c r="B381" s="28">
        <v>100.52000000000001</v>
      </c>
      <c r="C381" s="28"/>
      <c r="D381" s="28"/>
      <c r="E381" s="28"/>
      <c r="F381" s="28"/>
      <c r="G381" s="28">
        <v>100.52000000000001</v>
      </c>
    </row>
    <row r="382" spans="1:7" x14ac:dyDescent="0.3">
      <c r="A382" s="26" t="s">
        <v>130</v>
      </c>
      <c r="B382" s="28">
        <v>93.460000000000008</v>
      </c>
      <c r="C382" s="28"/>
      <c r="D382" s="28"/>
      <c r="E382" s="28"/>
      <c r="F382" s="28"/>
      <c r="G382" s="28">
        <v>93.460000000000008</v>
      </c>
    </row>
    <row r="383" spans="1:7" x14ac:dyDescent="0.3">
      <c r="A383" s="26" t="s">
        <v>250</v>
      </c>
      <c r="B383" s="28">
        <v>92.800000000000011</v>
      </c>
      <c r="C383" s="28"/>
      <c r="D383" s="28"/>
      <c r="E383" s="28"/>
      <c r="F383" s="28"/>
      <c r="G383" s="28">
        <v>92.800000000000011</v>
      </c>
    </row>
    <row r="384" spans="1:7" x14ac:dyDescent="0.3">
      <c r="A384" s="26" t="s">
        <v>68</v>
      </c>
      <c r="B384" s="28">
        <v>46.400000000000006</v>
      </c>
      <c r="C384" s="28"/>
      <c r="D384" s="28">
        <v>46.400000000000006</v>
      </c>
      <c r="E384" s="28"/>
      <c r="F384" s="28"/>
      <c r="G384" s="28">
        <v>92.800000000000011</v>
      </c>
    </row>
    <row r="385" spans="1:7" x14ac:dyDescent="0.3">
      <c r="A385" s="26" t="s">
        <v>162</v>
      </c>
      <c r="B385" s="28"/>
      <c r="C385" s="28"/>
      <c r="D385" s="28">
        <v>91.92</v>
      </c>
      <c r="E385" s="28"/>
      <c r="F385" s="28"/>
      <c r="G385" s="28">
        <v>91.92</v>
      </c>
    </row>
    <row r="386" spans="1:7" x14ac:dyDescent="0.3">
      <c r="A386" s="26" t="s">
        <v>227</v>
      </c>
      <c r="B386" s="28"/>
      <c r="C386" s="28"/>
      <c r="D386" s="28">
        <v>85.44</v>
      </c>
      <c r="E386" s="28"/>
      <c r="F386" s="28"/>
      <c r="G386" s="28">
        <v>85.44</v>
      </c>
    </row>
    <row r="387" spans="1:7" x14ac:dyDescent="0.3">
      <c r="A387" s="26" t="s">
        <v>336</v>
      </c>
      <c r="B387" s="28">
        <v>84.56</v>
      </c>
      <c r="C387" s="28"/>
      <c r="D387" s="28"/>
      <c r="E387" s="28"/>
      <c r="F387" s="28"/>
      <c r="G387" s="28">
        <v>84.56</v>
      </c>
    </row>
    <row r="388" spans="1:7" x14ac:dyDescent="0.3">
      <c r="A388" s="26" t="s">
        <v>483</v>
      </c>
      <c r="B388" s="28">
        <v>84.3</v>
      </c>
      <c r="C388" s="28"/>
      <c r="D388" s="28"/>
      <c r="E388" s="28"/>
      <c r="F388" s="28"/>
      <c r="G388" s="28">
        <v>84.3</v>
      </c>
    </row>
    <row r="389" spans="1:7" x14ac:dyDescent="0.3">
      <c r="A389" s="26" t="s">
        <v>249</v>
      </c>
      <c r="B389" s="28">
        <v>83.17</v>
      </c>
      <c r="C389" s="28"/>
      <c r="D389" s="28"/>
      <c r="E389" s="28"/>
      <c r="F389" s="28"/>
      <c r="G389" s="28">
        <v>83.17</v>
      </c>
    </row>
    <row r="390" spans="1:7" x14ac:dyDescent="0.3">
      <c r="A390" s="26" t="s">
        <v>266</v>
      </c>
      <c r="B390" s="28"/>
      <c r="C390" s="28"/>
      <c r="D390" s="28">
        <v>82.38</v>
      </c>
      <c r="E390" s="28"/>
      <c r="F390" s="28"/>
      <c r="G390" s="28">
        <v>82.38</v>
      </c>
    </row>
    <row r="391" spans="1:7" x14ac:dyDescent="0.3">
      <c r="A391" s="26" t="s">
        <v>482</v>
      </c>
      <c r="B391" s="28">
        <v>81.599999999999994</v>
      </c>
      <c r="C391" s="28"/>
      <c r="D391" s="28"/>
      <c r="E391" s="28"/>
      <c r="F391" s="28"/>
      <c r="G391" s="28">
        <v>81.599999999999994</v>
      </c>
    </row>
    <row r="392" spans="1:7" x14ac:dyDescent="0.3">
      <c r="A392" s="26" t="s">
        <v>131</v>
      </c>
      <c r="B392" s="28">
        <v>81.38</v>
      </c>
      <c r="C392" s="28"/>
      <c r="D392" s="28"/>
      <c r="E392" s="28"/>
      <c r="F392" s="28"/>
      <c r="G392" s="28">
        <v>81.38</v>
      </c>
    </row>
    <row r="393" spans="1:7" x14ac:dyDescent="0.3">
      <c r="A393" s="26" t="s">
        <v>315</v>
      </c>
      <c r="B393" s="28">
        <v>81.28</v>
      </c>
      <c r="C393" s="28"/>
      <c r="D393" s="28"/>
      <c r="E393" s="28"/>
      <c r="F393" s="28"/>
      <c r="G393" s="28">
        <v>81.28</v>
      </c>
    </row>
    <row r="394" spans="1:7" x14ac:dyDescent="0.3">
      <c r="A394" s="26" t="s">
        <v>306</v>
      </c>
      <c r="B394" s="28"/>
      <c r="C394" s="28"/>
      <c r="D394" s="28"/>
      <c r="E394" s="28">
        <v>79.27</v>
      </c>
      <c r="F394" s="28"/>
      <c r="G394" s="28">
        <v>79.27</v>
      </c>
    </row>
    <row r="395" spans="1:7" x14ac:dyDescent="0.3">
      <c r="A395" s="26" t="s">
        <v>51</v>
      </c>
      <c r="B395" s="28">
        <v>78.400000000000006</v>
      </c>
      <c r="C395" s="28"/>
      <c r="D395" s="28"/>
      <c r="E395" s="28"/>
      <c r="F395" s="28"/>
      <c r="G395" s="28">
        <v>78.400000000000006</v>
      </c>
    </row>
    <row r="396" spans="1:7" x14ac:dyDescent="0.3">
      <c r="A396" s="26" t="s">
        <v>274</v>
      </c>
      <c r="B396" s="28"/>
      <c r="C396" s="28"/>
      <c r="D396" s="28"/>
      <c r="E396" s="28">
        <v>76.75</v>
      </c>
      <c r="F396" s="28"/>
      <c r="G396" s="28">
        <v>76.75</v>
      </c>
    </row>
    <row r="397" spans="1:7" x14ac:dyDescent="0.3">
      <c r="A397" s="26" t="s">
        <v>377</v>
      </c>
      <c r="B397" s="28"/>
      <c r="C397" s="28"/>
      <c r="D397" s="28">
        <v>72.47999999999999</v>
      </c>
      <c r="E397" s="28"/>
      <c r="F397" s="28"/>
      <c r="G397" s="28">
        <v>72.47999999999999</v>
      </c>
    </row>
    <row r="398" spans="1:7" x14ac:dyDescent="0.3">
      <c r="A398" s="26" t="s">
        <v>313</v>
      </c>
      <c r="B398" s="28">
        <v>72.08</v>
      </c>
      <c r="C398" s="28"/>
      <c r="D398" s="28"/>
      <c r="E398" s="28"/>
      <c r="F398" s="28"/>
      <c r="G398" s="28">
        <v>72.08</v>
      </c>
    </row>
    <row r="399" spans="1:7" x14ac:dyDescent="0.3">
      <c r="A399" s="26" t="s">
        <v>218</v>
      </c>
      <c r="B399" s="28">
        <v>30</v>
      </c>
      <c r="C399" s="28"/>
      <c r="D399" s="28"/>
      <c r="E399" s="28">
        <v>40.150000000000006</v>
      </c>
      <c r="F399" s="28"/>
      <c r="G399" s="28">
        <v>70.150000000000006</v>
      </c>
    </row>
    <row r="400" spans="1:7" x14ac:dyDescent="0.3">
      <c r="A400" s="26" t="s">
        <v>214</v>
      </c>
      <c r="B400" s="28">
        <v>23.200000000000003</v>
      </c>
      <c r="C400" s="28"/>
      <c r="D400" s="28">
        <v>46.400000000000006</v>
      </c>
      <c r="E400" s="28"/>
      <c r="F400" s="28"/>
      <c r="G400" s="28">
        <v>69.600000000000009</v>
      </c>
    </row>
    <row r="401" spans="1:7" x14ac:dyDescent="0.3">
      <c r="A401" s="26" t="s">
        <v>359</v>
      </c>
      <c r="B401" s="28">
        <v>66.960000000000008</v>
      </c>
      <c r="C401" s="28"/>
      <c r="D401" s="28"/>
      <c r="E401" s="28"/>
      <c r="F401" s="28"/>
      <c r="G401" s="28">
        <v>66.960000000000008</v>
      </c>
    </row>
    <row r="402" spans="1:7" x14ac:dyDescent="0.3">
      <c r="A402" s="26" t="s">
        <v>267</v>
      </c>
      <c r="B402" s="28">
        <v>66.44</v>
      </c>
      <c r="C402" s="28"/>
      <c r="D402" s="28"/>
      <c r="E402" s="28"/>
      <c r="F402" s="28"/>
      <c r="G402" s="28">
        <v>66.44</v>
      </c>
    </row>
    <row r="403" spans="1:7" x14ac:dyDescent="0.3">
      <c r="A403" s="26" t="s">
        <v>228</v>
      </c>
      <c r="B403" s="28"/>
      <c r="C403" s="28">
        <v>65</v>
      </c>
      <c r="D403" s="28"/>
      <c r="E403" s="28"/>
      <c r="F403" s="28"/>
      <c r="G403" s="28">
        <v>65</v>
      </c>
    </row>
    <row r="404" spans="1:7" x14ac:dyDescent="0.3">
      <c r="A404" s="26" t="s">
        <v>383</v>
      </c>
      <c r="B404" s="28"/>
      <c r="C404" s="28"/>
      <c r="D404" s="28">
        <v>64.56</v>
      </c>
      <c r="E404" s="28"/>
      <c r="F404" s="28"/>
      <c r="G404" s="28">
        <v>64.56</v>
      </c>
    </row>
    <row r="405" spans="1:7" x14ac:dyDescent="0.3">
      <c r="A405" s="26" t="s">
        <v>280</v>
      </c>
      <c r="B405" s="28"/>
      <c r="C405" s="28"/>
      <c r="D405" s="28">
        <v>63.08</v>
      </c>
      <c r="E405" s="28"/>
      <c r="F405" s="28"/>
      <c r="G405" s="28">
        <v>63.08</v>
      </c>
    </row>
    <row r="406" spans="1:7" x14ac:dyDescent="0.3">
      <c r="A406" s="26" t="s">
        <v>275</v>
      </c>
      <c r="B406" s="28"/>
      <c r="C406" s="28"/>
      <c r="D406" s="28"/>
      <c r="E406" s="28">
        <v>61</v>
      </c>
      <c r="F406" s="28"/>
      <c r="G406" s="28">
        <v>61</v>
      </c>
    </row>
    <row r="407" spans="1:7" x14ac:dyDescent="0.3">
      <c r="A407" s="26" t="s">
        <v>76</v>
      </c>
      <c r="B407" s="28"/>
      <c r="C407" s="28"/>
      <c r="D407" s="28">
        <v>60.400000000000006</v>
      </c>
      <c r="E407" s="28"/>
      <c r="F407" s="28"/>
      <c r="G407" s="28">
        <v>60.400000000000006</v>
      </c>
    </row>
    <row r="408" spans="1:7" x14ac:dyDescent="0.3">
      <c r="A408" s="26" t="s">
        <v>450</v>
      </c>
      <c r="B408" s="28"/>
      <c r="C408" s="28"/>
      <c r="D408" s="28"/>
      <c r="E408" s="28">
        <v>60.1</v>
      </c>
      <c r="F408" s="28"/>
      <c r="G408" s="28">
        <v>60.1</v>
      </c>
    </row>
    <row r="409" spans="1:7" x14ac:dyDescent="0.3">
      <c r="A409" s="26" t="s">
        <v>456</v>
      </c>
      <c r="B409" s="28">
        <v>55.5</v>
      </c>
      <c r="C409" s="28"/>
      <c r="D409" s="28"/>
      <c r="E409" s="28"/>
      <c r="F409" s="28"/>
      <c r="G409" s="28">
        <v>55.5</v>
      </c>
    </row>
    <row r="410" spans="1:7" x14ac:dyDescent="0.3">
      <c r="A410" s="26" t="s">
        <v>132</v>
      </c>
      <c r="B410" s="28">
        <v>50.680000000000007</v>
      </c>
      <c r="C410" s="28"/>
      <c r="D410" s="28"/>
      <c r="E410" s="28"/>
      <c r="F410" s="28"/>
      <c r="G410" s="28">
        <v>50.680000000000007</v>
      </c>
    </row>
    <row r="411" spans="1:7" x14ac:dyDescent="0.3">
      <c r="A411" s="26" t="s">
        <v>488</v>
      </c>
      <c r="B411" s="28"/>
      <c r="C411" s="28"/>
      <c r="D411" s="28">
        <v>50</v>
      </c>
      <c r="E411" s="28"/>
      <c r="F411" s="28"/>
      <c r="G411" s="28">
        <v>50</v>
      </c>
    </row>
    <row r="412" spans="1:7" x14ac:dyDescent="0.3">
      <c r="A412" s="26" t="s">
        <v>444</v>
      </c>
      <c r="B412" s="28"/>
      <c r="C412" s="28"/>
      <c r="D412" s="28">
        <v>46.959999999999994</v>
      </c>
      <c r="E412" s="28"/>
      <c r="F412" s="28"/>
      <c r="G412" s="28">
        <v>46.959999999999994</v>
      </c>
    </row>
    <row r="413" spans="1:7" x14ac:dyDescent="0.3">
      <c r="A413" s="26" t="s">
        <v>364</v>
      </c>
      <c r="B413" s="28">
        <v>46.400000000000006</v>
      </c>
      <c r="C413" s="28"/>
      <c r="D413" s="28"/>
      <c r="E413" s="28"/>
      <c r="F413" s="28"/>
      <c r="G413" s="28">
        <v>46.400000000000006</v>
      </c>
    </row>
    <row r="414" spans="1:7" x14ac:dyDescent="0.3">
      <c r="A414" s="26" t="s">
        <v>213</v>
      </c>
      <c r="B414" s="28"/>
      <c r="C414" s="28"/>
      <c r="D414" s="28">
        <v>46.400000000000006</v>
      </c>
      <c r="E414" s="28"/>
      <c r="F414" s="28"/>
      <c r="G414" s="28">
        <v>46.400000000000006</v>
      </c>
    </row>
    <row r="415" spans="1:7" x14ac:dyDescent="0.3">
      <c r="A415" s="26" t="s">
        <v>245</v>
      </c>
      <c r="B415" s="28">
        <v>46.400000000000006</v>
      </c>
      <c r="C415" s="28"/>
      <c r="D415" s="28"/>
      <c r="E415" s="28"/>
      <c r="F415" s="28"/>
      <c r="G415" s="28">
        <v>46.400000000000006</v>
      </c>
    </row>
    <row r="416" spans="1:7" x14ac:dyDescent="0.3">
      <c r="A416" s="26" t="s">
        <v>402</v>
      </c>
      <c r="B416" s="28"/>
      <c r="C416" s="28"/>
      <c r="D416" s="28">
        <v>46.400000000000006</v>
      </c>
      <c r="E416" s="28"/>
      <c r="F416" s="28"/>
      <c r="G416" s="28">
        <v>46.400000000000006</v>
      </c>
    </row>
    <row r="417" spans="1:7" x14ac:dyDescent="0.3">
      <c r="A417" s="26" t="s">
        <v>145</v>
      </c>
      <c r="B417" s="28">
        <v>45.84</v>
      </c>
      <c r="C417" s="28"/>
      <c r="D417" s="28"/>
      <c r="E417" s="28"/>
      <c r="F417" s="28"/>
      <c r="G417" s="28">
        <v>45.84</v>
      </c>
    </row>
    <row r="418" spans="1:7" x14ac:dyDescent="0.3">
      <c r="A418" s="26" t="s">
        <v>93</v>
      </c>
      <c r="B418" s="28"/>
      <c r="C418" s="28"/>
      <c r="D418" s="28">
        <v>45.64</v>
      </c>
      <c r="E418" s="28"/>
      <c r="F418" s="28"/>
      <c r="G418" s="28">
        <v>45.64</v>
      </c>
    </row>
    <row r="419" spans="1:7" x14ac:dyDescent="0.3">
      <c r="A419" s="26" t="s">
        <v>420</v>
      </c>
      <c r="B419" s="28"/>
      <c r="C419" s="28"/>
      <c r="D419" s="28">
        <v>44.28</v>
      </c>
      <c r="E419" s="28"/>
      <c r="F419" s="28"/>
      <c r="G419" s="28">
        <v>44.28</v>
      </c>
    </row>
    <row r="420" spans="1:7" x14ac:dyDescent="0.3">
      <c r="A420" s="26" t="s">
        <v>175</v>
      </c>
      <c r="B420" s="28"/>
      <c r="C420" s="28"/>
      <c r="D420" s="28">
        <v>42.78</v>
      </c>
      <c r="E420" s="28"/>
      <c r="F420" s="28"/>
      <c r="G420" s="28">
        <v>42.78</v>
      </c>
    </row>
    <row r="421" spans="1:7" x14ac:dyDescent="0.3">
      <c r="A421" s="26" t="s">
        <v>174</v>
      </c>
      <c r="B421" s="28">
        <v>42.28</v>
      </c>
      <c r="C421" s="28"/>
      <c r="D421" s="28"/>
      <c r="E421" s="28"/>
      <c r="F421" s="28"/>
      <c r="G421" s="28">
        <v>42.28</v>
      </c>
    </row>
    <row r="422" spans="1:7" x14ac:dyDescent="0.3">
      <c r="A422" s="26" t="s">
        <v>486</v>
      </c>
      <c r="B422" s="28"/>
      <c r="C422" s="28"/>
      <c r="D422" s="28">
        <v>41</v>
      </c>
      <c r="E422" s="28"/>
      <c r="F422" s="28"/>
      <c r="G422" s="28">
        <v>41</v>
      </c>
    </row>
    <row r="423" spans="1:7" x14ac:dyDescent="0.3">
      <c r="A423" s="26" t="s">
        <v>421</v>
      </c>
      <c r="B423" s="28"/>
      <c r="C423" s="28"/>
      <c r="D423" s="28">
        <v>39.950000000000003</v>
      </c>
      <c r="E423" s="28"/>
      <c r="F423" s="28"/>
      <c r="G423" s="28">
        <v>39.950000000000003</v>
      </c>
    </row>
    <row r="424" spans="1:7" x14ac:dyDescent="0.3">
      <c r="A424" s="26" t="s">
        <v>443</v>
      </c>
      <c r="B424" s="28"/>
      <c r="C424" s="28"/>
      <c r="D424" s="28">
        <v>39.92</v>
      </c>
      <c r="E424" s="28"/>
      <c r="F424" s="28"/>
      <c r="G424" s="28">
        <v>39.92</v>
      </c>
    </row>
    <row r="425" spans="1:7" x14ac:dyDescent="0.3">
      <c r="A425" s="26" t="s">
        <v>229</v>
      </c>
      <c r="B425" s="28"/>
      <c r="C425" s="28">
        <v>38</v>
      </c>
      <c r="D425" s="28"/>
      <c r="E425" s="28"/>
      <c r="F425" s="28"/>
      <c r="G425" s="28">
        <v>38</v>
      </c>
    </row>
    <row r="426" spans="1:7" x14ac:dyDescent="0.3">
      <c r="A426" s="26" t="s">
        <v>414</v>
      </c>
      <c r="B426" s="28">
        <v>37.92</v>
      </c>
      <c r="C426" s="28"/>
      <c r="D426" s="28"/>
      <c r="E426" s="28"/>
      <c r="F426" s="28"/>
      <c r="G426" s="28">
        <v>37.92</v>
      </c>
    </row>
    <row r="427" spans="1:7" x14ac:dyDescent="0.3">
      <c r="A427" s="26" t="s">
        <v>48</v>
      </c>
      <c r="B427" s="28"/>
      <c r="C427" s="28"/>
      <c r="D427" s="28">
        <v>36.159999999999997</v>
      </c>
      <c r="E427" s="28"/>
      <c r="F427" s="28"/>
      <c r="G427" s="28">
        <v>36.159999999999997</v>
      </c>
    </row>
    <row r="428" spans="1:7" x14ac:dyDescent="0.3">
      <c r="A428" s="26" t="s">
        <v>285</v>
      </c>
      <c r="B428" s="28"/>
      <c r="C428" s="28"/>
      <c r="D428" s="28">
        <v>32.81</v>
      </c>
      <c r="E428" s="28"/>
      <c r="F428" s="28"/>
      <c r="G428" s="28">
        <v>32.81</v>
      </c>
    </row>
    <row r="429" spans="1:7" x14ac:dyDescent="0.3">
      <c r="A429" s="26" t="s">
        <v>224</v>
      </c>
      <c r="B429" s="28">
        <v>32.35</v>
      </c>
      <c r="C429" s="28"/>
      <c r="D429" s="28"/>
      <c r="E429" s="28"/>
      <c r="F429" s="28"/>
      <c r="G429" s="28">
        <v>32.35</v>
      </c>
    </row>
    <row r="430" spans="1:7" x14ac:dyDescent="0.3">
      <c r="A430" s="26" t="s">
        <v>286</v>
      </c>
      <c r="B430" s="28"/>
      <c r="C430" s="28"/>
      <c r="D430" s="28">
        <v>31.200000000000003</v>
      </c>
      <c r="E430" s="28"/>
      <c r="F430" s="28"/>
      <c r="G430" s="28">
        <v>31.200000000000003</v>
      </c>
    </row>
    <row r="431" spans="1:7" x14ac:dyDescent="0.3">
      <c r="A431" s="26" t="s">
        <v>490</v>
      </c>
      <c r="B431" s="28">
        <v>30.95</v>
      </c>
      <c r="C431" s="28"/>
      <c r="D431" s="28"/>
      <c r="E431" s="28"/>
      <c r="F431" s="28"/>
      <c r="G431" s="28">
        <v>30.95</v>
      </c>
    </row>
    <row r="432" spans="1:7" x14ac:dyDescent="0.3">
      <c r="A432" s="26" t="s">
        <v>173</v>
      </c>
      <c r="B432" s="28">
        <v>15.119999999999997</v>
      </c>
      <c r="C432" s="28"/>
      <c r="D432" s="28">
        <v>15.119999999999997</v>
      </c>
      <c r="E432" s="28"/>
      <c r="F432" s="28"/>
      <c r="G432" s="28">
        <v>30.239999999999995</v>
      </c>
    </row>
    <row r="433" spans="1:7" x14ac:dyDescent="0.3">
      <c r="A433" s="26" t="s">
        <v>413</v>
      </c>
      <c r="B433" s="28">
        <v>29.200000000000003</v>
      </c>
      <c r="C433" s="28"/>
      <c r="D433" s="28"/>
      <c r="E433" s="28"/>
      <c r="F433" s="28"/>
      <c r="G433" s="28">
        <v>29.200000000000003</v>
      </c>
    </row>
    <row r="434" spans="1:7" x14ac:dyDescent="0.3">
      <c r="A434" s="26" t="s">
        <v>370</v>
      </c>
      <c r="B434" s="28"/>
      <c r="C434" s="28"/>
      <c r="D434" s="28"/>
      <c r="E434" s="28">
        <v>28.9</v>
      </c>
      <c r="F434" s="28"/>
      <c r="G434" s="28">
        <v>28.9</v>
      </c>
    </row>
    <row r="435" spans="1:7" x14ac:dyDescent="0.3">
      <c r="A435" s="26" t="s">
        <v>127</v>
      </c>
      <c r="B435" s="28"/>
      <c r="C435" s="28"/>
      <c r="D435" s="28"/>
      <c r="E435" s="28">
        <v>28.85</v>
      </c>
      <c r="F435" s="28"/>
      <c r="G435" s="28">
        <v>28.85</v>
      </c>
    </row>
    <row r="436" spans="1:7" x14ac:dyDescent="0.3">
      <c r="A436" s="26" t="s">
        <v>509</v>
      </c>
      <c r="B436" s="28">
        <v>28.5</v>
      </c>
      <c r="C436" s="28"/>
      <c r="D436" s="28"/>
      <c r="E436" s="28"/>
      <c r="F436" s="28"/>
      <c r="G436" s="28">
        <v>28.5</v>
      </c>
    </row>
    <row r="437" spans="1:7" x14ac:dyDescent="0.3">
      <c r="A437" s="26" t="s">
        <v>260</v>
      </c>
      <c r="B437" s="28"/>
      <c r="C437" s="28"/>
      <c r="D437" s="28">
        <v>28.08</v>
      </c>
      <c r="E437" s="28"/>
      <c r="F437" s="28"/>
      <c r="G437" s="28">
        <v>28.08</v>
      </c>
    </row>
    <row r="438" spans="1:7" x14ac:dyDescent="0.3">
      <c r="A438" s="26" t="s">
        <v>305</v>
      </c>
      <c r="B438" s="28">
        <v>27.560000000000002</v>
      </c>
      <c r="C438" s="28"/>
      <c r="D438" s="28"/>
      <c r="E438" s="28"/>
      <c r="F438" s="28"/>
      <c r="G438" s="28">
        <v>27.560000000000002</v>
      </c>
    </row>
    <row r="439" spans="1:7" x14ac:dyDescent="0.3">
      <c r="A439" s="26" t="s">
        <v>85</v>
      </c>
      <c r="B439" s="28">
        <v>27.54</v>
      </c>
      <c r="C439" s="28"/>
      <c r="D439" s="28"/>
      <c r="E439" s="28"/>
      <c r="F439" s="28"/>
      <c r="G439" s="28">
        <v>27.54</v>
      </c>
    </row>
    <row r="440" spans="1:7" x14ac:dyDescent="0.3">
      <c r="A440" s="26" t="s">
        <v>455</v>
      </c>
      <c r="B440" s="28">
        <v>27</v>
      </c>
      <c r="C440" s="28"/>
      <c r="D440" s="28"/>
      <c r="E440" s="28"/>
      <c r="F440" s="28"/>
      <c r="G440" s="28">
        <v>27</v>
      </c>
    </row>
    <row r="441" spans="1:7" x14ac:dyDescent="0.3">
      <c r="A441" s="26" t="s">
        <v>92</v>
      </c>
      <c r="B441" s="28"/>
      <c r="C441" s="28"/>
      <c r="D441" s="28">
        <v>26.619999999999997</v>
      </c>
      <c r="E441" s="28"/>
      <c r="F441" s="28"/>
      <c r="G441" s="28">
        <v>26.619999999999997</v>
      </c>
    </row>
    <row r="442" spans="1:7" x14ac:dyDescent="0.3">
      <c r="A442" s="26" t="s">
        <v>510</v>
      </c>
      <c r="B442" s="28">
        <v>24.5</v>
      </c>
      <c r="C442" s="28"/>
      <c r="D442" s="28"/>
      <c r="E442" s="28"/>
      <c r="F442" s="28"/>
      <c r="G442" s="28">
        <v>24.5</v>
      </c>
    </row>
    <row r="443" spans="1:7" x14ac:dyDescent="0.3">
      <c r="A443" s="26" t="s">
        <v>389</v>
      </c>
      <c r="B443" s="28">
        <v>24.35</v>
      </c>
      <c r="C443" s="28"/>
      <c r="D443" s="28"/>
      <c r="E443" s="28"/>
      <c r="F443" s="28"/>
      <c r="G443" s="28">
        <v>24.35</v>
      </c>
    </row>
    <row r="444" spans="1:7" x14ac:dyDescent="0.3">
      <c r="A444" s="26" t="s">
        <v>388</v>
      </c>
      <c r="B444" s="28">
        <v>23.85</v>
      </c>
      <c r="C444" s="28"/>
      <c r="D444" s="28"/>
      <c r="E444" s="28"/>
      <c r="F444" s="28"/>
      <c r="G444" s="28">
        <v>23.85</v>
      </c>
    </row>
    <row r="445" spans="1:7" x14ac:dyDescent="0.3">
      <c r="A445" s="26" t="s">
        <v>70</v>
      </c>
      <c r="B445" s="28">
        <v>23.840000000000003</v>
      </c>
      <c r="C445" s="28"/>
      <c r="D445" s="28"/>
      <c r="E445" s="28"/>
      <c r="F445" s="28"/>
      <c r="G445" s="28">
        <v>23.840000000000003</v>
      </c>
    </row>
    <row r="446" spans="1:7" x14ac:dyDescent="0.3">
      <c r="A446" s="26" t="s">
        <v>163</v>
      </c>
      <c r="B446" s="28"/>
      <c r="C446" s="28"/>
      <c r="D446" s="28">
        <v>23.560000000000002</v>
      </c>
      <c r="E446" s="28"/>
      <c r="F446" s="28"/>
      <c r="G446" s="28">
        <v>23.560000000000002</v>
      </c>
    </row>
    <row r="447" spans="1:7" x14ac:dyDescent="0.3">
      <c r="A447" s="26" t="s">
        <v>425</v>
      </c>
      <c r="B447" s="28">
        <v>23.200000000000003</v>
      </c>
      <c r="C447" s="28"/>
      <c r="D447" s="28"/>
      <c r="E447" s="28"/>
      <c r="F447" s="28"/>
      <c r="G447" s="28">
        <v>23.200000000000003</v>
      </c>
    </row>
    <row r="448" spans="1:7" x14ac:dyDescent="0.3">
      <c r="A448" s="26" t="s">
        <v>426</v>
      </c>
      <c r="B448" s="28">
        <v>23.200000000000003</v>
      </c>
      <c r="C448" s="28"/>
      <c r="D448" s="28"/>
      <c r="E448" s="28"/>
      <c r="F448" s="28"/>
      <c r="G448" s="28">
        <v>23.200000000000003</v>
      </c>
    </row>
    <row r="449" spans="1:7" x14ac:dyDescent="0.3">
      <c r="A449" s="26" t="s">
        <v>404</v>
      </c>
      <c r="B449" s="28"/>
      <c r="C449" s="28"/>
      <c r="D449" s="28">
        <v>21.08</v>
      </c>
      <c r="E449" s="28"/>
      <c r="F449" s="28"/>
      <c r="G449" s="28">
        <v>21.08</v>
      </c>
    </row>
    <row r="450" spans="1:7" x14ac:dyDescent="0.3">
      <c r="A450" s="26" t="s">
        <v>360</v>
      </c>
      <c r="B450" s="28">
        <v>18.479999999999997</v>
      </c>
      <c r="C450" s="28"/>
      <c r="D450" s="28"/>
      <c r="E450" s="28"/>
      <c r="F450" s="28"/>
      <c r="G450" s="28">
        <v>18.479999999999997</v>
      </c>
    </row>
    <row r="451" spans="1:7" x14ac:dyDescent="0.3">
      <c r="A451" s="26" t="s">
        <v>323</v>
      </c>
      <c r="B451" s="28">
        <v>18.46</v>
      </c>
      <c r="C451" s="28"/>
      <c r="D451" s="28"/>
      <c r="E451" s="28"/>
      <c r="F451" s="28"/>
      <c r="G451" s="28">
        <v>18.46</v>
      </c>
    </row>
    <row r="452" spans="1:7" x14ac:dyDescent="0.3">
      <c r="A452" s="26" t="s">
        <v>487</v>
      </c>
      <c r="B452" s="28"/>
      <c r="C452" s="28"/>
      <c r="D452" s="28">
        <v>17.5</v>
      </c>
      <c r="E452" s="28"/>
      <c r="F452" s="28"/>
      <c r="G452" s="28">
        <v>17.5</v>
      </c>
    </row>
    <row r="453" spans="1:7" x14ac:dyDescent="0.3">
      <c r="A453" s="26" t="s">
        <v>302</v>
      </c>
      <c r="B453" s="28"/>
      <c r="C453" s="28"/>
      <c r="D453" s="28">
        <v>16.940000000000001</v>
      </c>
      <c r="E453" s="28"/>
      <c r="F453" s="28"/>
      <c r="G453" s="28">
        <v>16.940000000000001</v>
      </c>
    </row>
    <row r="454" spans="1:7" x14ac:dyDescent="0.3">
      <c r="A454" s="26" t="s">
        <v>319</v>
      </c>
      <c r="B454" s="28">
        <v>14.64</v>
      </c>
      <c r="C454" s="28"/>
      <c r="D454" s="28"/>
      <c r="E454" s="28"/>
      <c r="F454" s="28"/>
      <c r="G454" s="28">
        <v>14.64</v>
      </c>
    </row>
    <row r="455" spans="1:7" x14ac:dyDescent="0.3">
      <c r="A455" s="26" t="s">
        <v>225</v>
      </c>
      <c r="B455" s="28">
        <v>14.479999999999997</v>
      </c>
      <c r="C455" s="28"/>
      <c r="D455" s="28"/>
      <c r="E455" s="28"/>
      <c r="F455" s="28"/>
      <c r="G455" s="28">
        <v>14.479999999999997</v>
      </c>
    </row>
    <row r="456" spans="1:7" x14ac:dyDescent="0.3">
      <c r="A456" s="26" t="s">
        <v>378</v>
      </c>
      <c r="B456" s="28">
        <v>13.760000000000002</v>
      </c>
      <c r="C456" s="28"/>
      <c r="D456" s="28"/>
      <c r="E456" s="28"/>
      <c r="F456" s="28"/>
      <c r="G456" s="28">
        <v>13.760000000000002</v>
      </c>
    </row>
    <row r="457" spans="1:7" x14ac:dyDescent="0.3">
      <c r="A457" s="26" t="s">
        <v>179</v>
      </c>
      <c r="B457" s="28"/>
      <c r="C457" s="28"/>
      <c r="D457" s="28">
        <v>13.5</v>
      </c>
      <c r="E457" s="28"/>
      <c r="F457" s="28"/>
      <c r="G457" s="28">
        <v>13.5</v>
      </c>
    </row>
    <row r="458" spans="1:7" x14ac:dyDescent="0.3">
      <c r="A458" s="26" t="s">
        <v>301</v>
      </c>
      <c r="B458" s="28"/>
      <c r="C458" s="28"/>
      <c r="D458" s="28">
        <v>12.079999999999998</v>
      </c>
      <c r="E458" s="28"/>
      <c r="F458" s="28"/>
      <c r="G458" s="28">
        <v>12.079999999999998</v>
      </c>
    </row>
    <row r="459" spans="1:7" x14ac:dyDescent="0.3">
      <c r="A459" s="26" t="s">
        <v>223</v>
      </c>
      <c r="B459" s="28">
        <v>11.719999999999999</v>
      </c>
      <c r="C459" s="28"/>
      <c r="D459" s="28"/>
      <c r="E459" s="28"/>
      <c r="F459" s="28"/>
      <c r="G459" s="28">
        <v>11.719999999999999</v>
      </c>
    </row>
    <row r="460" spans="1:7" x14ac:dyDescent="0.3">
      <c r="A460" s="26" t="s">
        <v>159</v>
      </c>
      <c r="B460" s="28">
        <v>5.5399999999999991</v>
      </c>
      <c r="C460" s="28"/>
      <c r="D460" s="28">
        <v>5.5399999999999991</v>
      </c>
      <c r="E460" s="28"/>
      <c r="F460" s="28"/>
      <c r="G460" s="28">
        <v>11.079999999999998</v>
      </c>
    </row>
    <row r="461" spans="1:7" x14ac:dyDescent="0.3">
      <c r="A461" s="26" t="s">
        <v>516</v>
      </c>
      <c r="B461" s="28"/>
      <c r="C461" s="28"/>
      <c r="D461" s="28">
        <v>6.5</v>
      </c>
      <c r="E461" s="28"/>
      <c r="F461" s="28"/>
      <c r="G461" s="28">
        <v>6.5</v>
      </c>
    </row>
    <row r="462" spans="1:7" x14ac:dyDescent="0.3">
      <c r="A462" s="26" t="s">
        <v>409</v>
      </c>
      <c r="B462" s="28">
        <v>5.5399999999999991</v>
      </c>
      <c r="C462" s="28"/>
      <c r="D462" s="28"/>
      <c r="E462" s="28"/>
      <c r="F462" s="28"/>
      <c r="G462" s="28">
        <v>5.5399999999999991</v>
      </c>
    </row>
    <row r="463" spans="1:7" x14ac:dyDescent="0.3">
      <c r="A463" s="26" t="s">
        <v>160</v>
      </c>
      <c r="B463" s="28"/>
      <c r="C463" s="28"/>
      <c r="D463" s="28">
        <v>5.5399999999999991</v>
      </c>
      <c r="E463" s="28"/>
      <c r="F463" s="28"/>
      <c r="G463" s="28">
        <v>5.5399999999999991</v>
      </c>
    </row>
    <row r="464" spans="1:7" x14ac:dyDescent="0.3">
      <c r="A464" s="26" t="s">
        <v>161</v>
      </c>
      <c r="B464" s="28"/>
      <c r="C464" s="28"/>
      <c r="D464" s="28">
        <v>4.0399999999999991</v>
      </c>
      <c r="E464" s="28"/>
      <c r="F464" s="28"/>
      <c r="G464" s="28">
        <v>4.0399999999999991</v>
      </c>
    </row>
    <row r="465" spans="1:7" x14ac:dyDescent="0.3">
      <c r="A465" s="26" t="s">
        <v>31</v>
      </c>
      <c r="B465" s="28">
        <v>-154.1</v>
      </c>
      <c r="C465" s="28"/>
      <c r="D465" s="28"/>
      <c r="E465" s="28">
        <v>119.02000000000001</v>
      </c>
      <c r="F465" s="28"/>
      <c r="G465" s="28">
        <v>-35.079999999999984</v>
      </c>
    </row>
    <row r="466" spans="1:7" x14ac:dyDescent="0.3">
      <c r="A466" s="26" t="s">
        <v>55</v>
      </c>
      <c r="B466" s="28">
        <v>-42.399999999999977</v>
      </c>
      <c r="C466" s="28"/>
      <c r="D466" s="28"/>
      <c r="E466" s="28"/>
      <c r="F466" s="28"/>
      <c r="G466" s="28">
        <v>-42.399999999999977</v>
      </c>
    </row>
    <row r="467" spans="1:7" x14ac:dyDescent="0.3">
      <c r="A467" s="26" t="s">
        <v>513</v>
      </c>
      <c r="B467" s="28">
        <v>-85</v>
      </c>
      <c r="C467" s="28"/>
      <c r="D467" s="28"/>
      <c r="E467" s="28"/>
      <c r="F467" s="28"/>
      <c r="G467" s="28">
        <v>-85</v>
      </c>
    </row>
    <row r="468" spans="1:7" x14ac:dyDescent="0.3">
      <c r="A468" s="26" t="s">
        <v>20</v>
      </c>
      <c r="B468" s="28">
        <v>-100.17000000000002</v>
      </c>
      <c r="C468" s="28">
        <v>-388</v>
      </c>
      <c r="D468" s="28"/>
      <c r="E468" s="28"/>
      <c r="F468" s="28"/>
      <c r="G468" s="28">
        <v>-488.17</v>
      </c>
    </row>
    <row r="469" spans="1:7" x14ac:dyDescent="0.3">
      <c r="A469" s="26" t="s">
        <v>136</v>
      </c>
      <c r="B469" s="28"/>
      <c r="C469" s="28"/>
      <c r="D469" s="28">
        <v>-945.76000000000022</v>
      </c>
      <c r="E469" s="28"/>
      <c r="F469" s="28"/>
      <c r="G469" s="28">
        <v>-945.76000000000022</v>
      </c>
    </row>
    <row r="470" spans="1:7" x14ac:dyDescent="0.3">
      <c r="A470" s="26" t="s">
        <v>526</v>
      </c>
      <c r="B470" s="28">
        <v>233890.6</v>
      </c>
      <c r="C470" s="28">
        <v>29416.720000000001</v>
      </c>
      <c r="D470" s="28">
        <v>131795.77000000002</v>
      </c>
      <c r="E470" s="28">
        <v>168420.4</v>
      </c>
      <c r="F470" s="28">
        <v>12586.79</v>
      </c>
      <c r="G470" s="28">
        <v>576110.28000000014</v>
      </c>
    </row>
  </sheetData>
  <mergeCells count="1">
    <mergeCell ref="D1:G2"/>
  </mergeCells>
  <conditionalFormatting pivot="1" sqref="G6:G4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22" sqref="B22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.77734375" bestFit="1" customWidth="1"/>
    <col min="4" max="4" width="8.77734375" customWidth="1"/>
    <col min="5" max="5" width="9.21875" customWidth="1"/>
    <col min="6" max="6" width="8.6640625" customWidth="1"/>
    <col min="7" max="7" width="8.88671875" customWidth="1"/>
    <col min="8" max="8" width="6.77734375" customWidth="1"/>
    <col min="9" max="9" width="7.44140625" customWidth="1"/>
    <col min="10" max="10" width="8.21875" customWidth="1"/>
    <col min="11" max="11" width="6.5546875" customWidth="1"/>
    <col min="12" max="12" width="8.44140625" customWidth="1"/>
    <col min="13" max="13" width="7" bestFit="1" customWidth="1"/>
    <col min="14" max="14" width="10.77734375" bestFit="1" customWidth="1"/>
  </cols>
  <sheetData>
    <row r="1" spans="1:14" x14ac:dyDescent="0.3">
      <c r="A1" s="71" t="s">
        <v>542</v>
      </c>
      <c r="B1" s="71"/>
      <c r="C1" s="71"/>
      <c r="D1" s="71"/>
    </row>
    <row r="2" spans="1:14" x14ac:dyDescent="0.3">
      <c r="A2" s="71"/>
      <c r="B2" s="71"/>
      <c r="C2" s="71"/>
      <c r="D2" s="71"/>
    </row>
    <row r="3" spans="1:14" ht="15" thickBot="1" x14ac:dyDescent="0.35"/>
    <row r="4" spans="1:14" x14ac:dyDescent="0.3">
      <c r="A4" s="33" t="s">
        <v>541</v>
      </c>
      <c r="B4" s="34" t="s">
        <v>533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1:14" x14ac:dyDescent="0.3">
      <c r="A5" s="37" t="s">
        <v>525</v>
      </c>
      <c r="B5" s="8" t="s">
        <v>33</v>
      </c>
      <c r="C5" s="8" t="s">
        <v>66</v>
      </c>
      <c r="D5" s="8" t="s">
        <v>473</v>
      </c>
      <c r="E5" s="8" t="s">
        <v>385</v>
      </c>
      <c r="F5" s="8" t="s">
        <v>15</v>
      </c>
      <c r="G5" s="8" t="s">
        <v>39</v>
      </c>
      <c r="H5" s="8" t="s">
        <v>169</v>
      </c>
      <c r="I5" s="8" t="s">
        <v>64</v>
      </c>
      <c r="J5" s="8" t="s">
        <v>207</v>
      </c>
      <c r="K5" s="8" t="s">
        <v>126</v>
      </c>
      <c r="L5" s="8" t="s">
        <v>19</v>
      </c>
      <c r="M5" s="8" t="s">
        <v>540</v>
      </c>
      <c r="N5" s="38" t="s">
        <v>526</v>
      </c>
    </row>
    <row r="6" spans="1:14" x14ac:dyDescent="0.3">
      <c r="A6" s="7">
        <v>0</v>
      </c>
      <c r="B6" s="39">
        <v>30</v>
      </c>
      <c r="C6" s="39">
        <v>61</v>
      </c>
      <c r="D6" s="39"/>
      <c r="E6" s="39"/>
      <c r="F6" s="39">
        <v>2</v>
      </c>
      <c r="G6" s="39">
        <v>15</v>
      </c>
      <c r="H6" s="39"/>
      <c r="I6" s="39">
        <v>13</v>
      </c>
      <c r="J6" s="39"/>
      <c r="K6" s="39">
        <v>1</v>
      </c>
      <c r="L6" s="39">
        <v>40</v>
      </c>
      <c r="M6" s="39"/>
      <c r="N6" s="40">
        <v>162</v>
      </c>
    </row>
    <row r="7" spans="1:14" x14ac:dyDescent="0.3">
      <c r="A7" s="7" t="s">
        <v>111</v>
      </c>
      <c r="B7" s="39">
        <v>3</v>
      </c>
      <c r="C7" s="39">
        <v>2</v>
      </c>
      <c r="D7" s="39"/>
      <c r="E7" s="39"/>
      <c r="F7" s="39"/>
      <c r="G7" s="39"/>
      <c r="H7" s="39"/>
      <c r="I7" s="39">
        <v>1</v>
      </c>
      <c r="J7" s="39"/>
      <c r="K7" s="39"/>
      <c r="L7" s="39">
        <v>4</v>
      </c>
      <c r="M7" s="39"/>
      <c r="N7" s="40">
        <v>10</v>
      </c>
    </row>
    <row r="8" spans="1:14" x14ac:dyDescent="0.3">
      <c r="A8" s="7" t="s">
        <v>60</v>
      </c>
      <c r="B8" s="39">
        <v>14</v>
      </c>
      <c r="C8" s="39">
        <v>43</v>
      </c>
      <c r="D8" s="39"/>
      <c r="E8" s="39"/>
      <c r="F8" s="39">
        <v>295</v>
      </c>
      <c r="G8" s="39">
        <v>6</v>
      </c>
      <c r="H8" s="39"/>
      <c r="I8" s="39">
        <v>39</v>
      </c>
      <c r="J8" s="39">
        <v>2</v>
      </c>
      <c r="K8" s="39">
        <v>19</v>
      </c>
      <c r="L8" s="39">
        <v>100</v>
      </c>
      <c r="M8" s="39"/>
      <c r="N8" s="40">
        <v>518</v>
      </c>
    </row>
    <row r="9" spans="1:14" x14ac:dyDescent="0.3">
      <c r="A9" s="7" t="s">
        <v>81</v>
      </c>
      <c r="B9" s="39"/>
      <c r="C9" s="39">
        <v>2</v>
      </c>
      <c r="D9" s="39"/>
      <c r="E9" s="39"/>
      <c r="F9" s="39">
        <v>12</v>
      </c>
      <c r="G9" s="39"/>
      <c r="H9" s="39"/>
      <c r="I9" s="39"/>
      <c r="J9" s="39"/>
      <c r="K9" s="39"/>
      <c r="L9" s="39">
        <v>2</v>
      </c>
      <c r="M9" s="39"/>
      <c r="N9" s="40">
        <v>16</v>
      </c>
    </row>
    <row r="10" spans="1:14" x14ac:dyDescent="0.3">
      <c r="A10" s="7" t="s">
        <v>74</v>
      </c>
      <c r="B10" s="39">
        <v>1</v>
      </c>
      <c r="C10" s="39">
        <v>33</v>
      </c>
      <c r="D10" s="39"/>
      <c r="E10" s="39"/>
      <c r="F10" s="39">
        <v>6</v>
      </c>
      <c r="G10" s="39">
        <v>2</v>
      </c>
      <c r="H10" s="39"/>
      <c r="I10" s="39"/>
      <c r="J10" s="39"/>
      <c r="K10" s="39"/>
      <c r="L10" s="39">
        <v>7</v>
      </c>
      <c r="M10" s="39"/>
      <c r="N10" s="40">
        <v>49</v>
      </c>
    </row>
    <row r="11" spans="1:14" x14ac:dyDescent="0.3">
      <c r="A11" s="7" t="s">
        <v>129</v>
      </c>
      <c r="B11" s="39">
        <v>1</v>
      </c>
      <c r="C11" s="39"/>
      <c r="D11" s="39"/>
      <c r="E11" s="39"/>
      <c r="F11" s="39">
        <v>1</v>
      </c>
      <c r="G11" s="39"/>
      <c r="H11" s="39"/>
      <c r="I11" s="39"/>
      <c r="J11" s="39"/>
      <c r="K11" s="39"/>
      <c r="L11" s="39">
        <v>1</v>
      </c>
      <c r="M11" s="39"/>
      <c r="N11" s="40">
        <v>3</v>
      </c>
    </row>
    <row r="12" spans="1:14" x14ac:dyDescent="0.3">
      <c r="A12" s="7" t="s">
        <v>340</v>
      </c>
      <c r="B12" s="39"/>
      <c r="C12" s="39">
        <v>3</v>
      </c>
      <c r="D12" s="39"/>
      <c r="E12" s="39"/>
      <c r="F12" s="39">
        <v>1</v>
      </c>
      <c r="G12" s="39"/>
      <c r="H12" s="39"/>
      <c r="I12" s="39"/>
      <c r="J12" s="39"/>
      <c r="K12" s="39"/>
      <c r="L12" s="39"/>
      <c r="M12" s="39"/>
      <c r="N12" s="40">
        <v>4</v>
      </c>
    </row>
    <row r="13" spans="1:14" x14ac:dyDescent="0.3">
      <c r="A13" s="7" t="s">
        <v>44</v>
      </c>
      <c r="B13" s="39">
        <v>11</v>
      </c>
      <c r="C13" s="39">
        <v>125</v>
      </c>
      <c r="D13" s="39"/>
      <c r="E13" s="39"/>
      <c r="F13" s="39">
        <v>44</v>
      </c>
      <c r="G13" s="39"/>
      <c r="H13" s="39"/>
      <c r="I13" s="39">
        <v>12</v>
      </c>
      <c r="J13" s="39"/>
      <c r="K13" s="39">
        <v>3</v>
      </c>
      <c r="L13" s="39">
        <v>67</v>
      </c>
      <c r="M13" s="39"/>
      <c r="N13" s="40">
        <v>262</v>
      </c>
    </row>
    <row r="14" spans="1:14" x14ac:dyDescent="0.3">
      <c r="A14" s="7" t="s">
        <v>50</v>
      </c>
      <c r="B14" s="39">
        <v>4</v>
      </c>
      <c r="C14" s="39">
        <v>23</v>
      </c>
      <c r="D14" s="39"/>
      <c r="E14" s="39"/>
      <c r="F14" s="39">
        <v>16</v>
      </c>
      <c r="G14" s="39">
        <v>4</v>
      </c>
      <c r="H14" s="39"/>
      <c r="I14" s="39"/>
      <c r="J14" s="39"/>
      <c r="K14" s="39">
        <v>1</v>
      </c>
      <c r="L14" s="39">
        <v>26</v>
      </c>
      <c r="M14" s="39"/>
      <c r="N14" s="40">
        <v>74</v>
      </c>
    </row>
    <row r="15" spans="1:14" x14ac:dyDescent="0.3">
      <c r="A15" s="7" t="s">
        <v>472</v>
      </c>
      <c r="B15" s="39"/>
      <c r="C15" s="39"/>
      <c r="D15" s="39"/>
      <c r="E15" s="39"/>
      <c r="F15" s="39">
        <v>2</v>
      </c>
      <c r="G15" s="39"/>
      <c r="H15" s="39"/>
      <c r="I15" s="39"/>
      <c r="J15" s="39"/>
      <c r="K15" s="39"/>
      <c r="L15" s="39"/>
      <c r="M15" s="39"/>
      <c r="N15" s="40">
        <v>2</v>
      </c>
    </row>
    <row r="16" spans="1:14" x14ac:dyDescent="0.3">
      <c r="A16" s="7" t="s">
        <v>30</v>
      </c>
      <c r="B16" s="39">
        <v>1</v>
      </c>
      <c r="C16" s="39">
        <v>4</v>
      </c>
      <c r="D16" s="39"/>
      <c r="E16" s="39"/>
      <c r="F16" s="39">
        <v>8</v>
      </c>
      <c r="G16" s="39"/>
      <c r="H16" s="39"/>
      <c r="I16" s="39"/>
      <c r="J16" s="39"/>
      <c r="K16" s="39"/>
      <c r="L16" s="39">
        <v>4</v>
      </c>
      <c r="M16" s="39"/>
      <c r="N16" s="40">
        <v>17</v>
      </c>
    </row>
    <row r="17" spans="1:14" x14ac:dyDescent="0.3">
      <c r="A17" s="7" t="s">
        <v>94</v>
      </c>
      <c r="B17" s="39">
        <v>37</v>
      </c>
      <c r="C17" s="39">
        <v>2</v>
      </c>
      <c r="D17" s="39"/>
      <c r="E17" s="39"/>
      <c r="F17" s="39">
        <v>2</v>
      </c>
      <c r="G17" s="39">
        <v>4</v>
      </c>
      <c r="H17" s="39"/>
      <c r="I17" s="39">
        <v>4</v>
      </c>
      <c r="J17" s="39"/>
      <c r="K17" s="39"/>
      <c r="L17" s="39">
        <v>10</v>
      </c>
      <c r="M17" s="39"/>
      <c r="N17" s="40">
        <v>59</v>
      </c>
    </row>
    <row r="18" spans="1:14" x14ac:dyDescent="0.3">
      <c r="A18" s="7" t="s">
        <v>13</v>
      </c>
      <c r="B18" s="39">
        <v>5</v>
      </c>
      <c r="C18" s="39">
        <v>11</v>
      </c>
      <c r="D18" s="39"/>
      <c r="E18" s="39"/>
      <c r="F18" s="39">
        <v>22</v>
      </c>
      <c r="G18" s="39">
        <v>20</v>
      </c>
      <c r="H18" s="39"/>
      <c r="I18" s="39"/>
      <c r="J18" s="39"/>
      <c r="K18" s="39">
        <v>2</v>
      </c>
      <c r="L18" s="39">
        <v>5</v>
      </c>
      <c r="M18" s="39"/>
      <c r="N18" s="40">
        <v>65</v>
      </c>
    </row>
    <row r="19" spans="1:14" x14ac:dyDescent="0.3">
      <c r="A19" s="7" t="s">
        <v>47</v>
      </c>
      <c r="B19" s="39">
        <v>4</v>
      </c>
      <c r="C19" s="39">
        <v>1</v>
      </c>
      <c r="D19" s="39"/>
      <c r="E19" s="39"/>
      <c r="F19" s="39">
        <v>7</v>
      </c>
      <c r="G19" s="39">
        <v>2</v>
      </c>
      <c r="H19" s="39"/>
      <c r="I19" s="39"/>
      <c r="J19" s="39"/>
      <c r="K19" s="39"/>
      <c r="L19" s="39">
        <v>2</v>
      </c>
      <c r="M19" s="39"/>
      <c r="N19" s="40">
        <v>16</v>
      </c>
    </row>
    <row r="20" spans="1:14" x14ac:dyDescent="0.3">
      <c r="A20" s="7" t="s">
        <v>17</v>
      </c>
      <c r="B20" s="39">
        <v>1</v>
      </c>
      <c r="C20" s="39">
        <v>11</v>
      </c>
      <c r="D20" s="39"/>
      <c r="E20" s="39"/>
      <c r="F20" s="39">
        <v>17</v>
      </c>
      <c r="G20" s="39">
        <v>1</v>
      </c>
      <c r="H20" s="39"/>
      <c r="I20" s="39">
        <v>1</v>
      </c>
      <c r="J20" s="39"/>
      <c r="K20" s="39">
        <v>1</v>
      </c>
      <c r="L20" s="39">
        <v>17</v>
      </c>
      <c r="M20" s="39"/>
      <c r="N20" s="40">
        <v>49</v>
      </c>
    </row>
    <row r="21" spans="1:14" x14ac:dyDescent="0.3">
      <c r="A21" s="7" t="s">
        <v>156</v>
      </c>
      <c r="B21" s="39">
        <v>1</v>
      </c>
      <c r="C21" s="39">
        <v>5</v>
      </c>
      <c r="D21" s="39"/>
      <c r="E21" s="39"/>
      <c r="F21" s="39">
        <v>11</v>
      </c>
      <c r="G21" s="39">
        <v>5</v>
      </c>
      <c r="H21" s="39"/>
      <c r="I21" s="39"/>
      <c r="J21" s="39"/>
      <c r="K21" s="39"/>
      <c r="L21" s="39">
        <v>6</v>
      </c>
      <c r="M21" s="39"/>
      <c r="N21" s="40">
        <v>28</v>
      </c>
    </row>
    <row r="22" spans="1:14" x14ac:dyDescent="0.3">
      <c r="A22" s="7" t="s">
        <v>56</v>
      </c>
      <c r="B22" s="39">
        <v>3</v>
      </c>
      <c r="C22" s="39">
        <v>2</v>
      </c>
      <c r="D22" s="39"/>
      <c r="E22" s="39"/>
      <c r="F22" s="39">
        <v>1</v>
      </c>
      <c r="G22" s="39"/>
      <c r="H22" s="39"/>
      <c r="I22" s="39"/>
      <c r="J22" s="39"/>
      <c r="K22" s="39"/>
      <c r="L22" s="39"/>
      <c r="M22" s="39"/>
      <c r="N22" s="40">
        <v>6</v>
      </c>
    </row>
    <row r="23" spans="1:14" x14ac:dyDescent="0.3">
      <c r="A23" s="7" t="s">
        <v>26</v>
      </c>
      <c r="B23" s="39">
        <v>1</v>
      </c>
      <c r="C23" s="39">
        <v>28</v>
      </c>
      <c r="D23" s="39"/>
      <c r="E23" s="39"/>
      <c r="F23" s="39">
        <v>19</v>
      </c>
      <c r="G23" s="39">
        <v>1</v>
      </c>
      <c r="H23" s="39"/>
      <c r="I23" s="39"/>
      <c r="J23" s="39">
        <v>1</v>
      </c>
      <c r="K23" s="39">
        <v>7</v>
      </c>
      <c r="L23" s="39">
        <v>35</v>
      </c>
      <c r="M23" s="39"/>
      <c r="N23" s="40">
        <v>92</v>
      </c>
    </row>
    <row r="24" spans="1:14" x14ac:dyDescent="0.3">
      <c r="A24" s="7" t="s">
        <v>54</v>
      </c>
      <c r="B24" s="39"/>
      <c r="C24" s="39">
        <v>12</v>
      </c>
      <c r="D24" s="39"/>
      <c r="E24" s="39"/>
      <c r="F24" s="39">
        <v>11</v>
      </c>
      <c r="G24" s="39">
        <v>1</v>
      </c>
      <c r="H24" s="39"/>
      <c r="I24" s="39"/>
      <c r="J24" s="39"/>
      <c r="K24" s="39"/>
      <c r="L24" s="39">
        <v>6</v>
      </c>
      <c r="M24" s="39"/>
      <c r="N24" s="40">
        <v>30</v>
      </c>
    </row>
    <row r="25" spans="1:14" x14ac:dyDescent="0.3">
      <c r="A25" s="7" t="s">
        <v>35</v>
      </c>
      <c r="B25" s="39">
        <v>1</v>
      </c>
      <c r="C25" s="39">
        <v>2</v>
      </c>
      <c r="D25" s="39"/>
      <c r="E25" s="39"/>
      <c r="F25" s="39">
        <v>1</v>
      </c>
      <c r="G25" s="39"/>
      <c r="H25" s="39"/>
      <c r="I25" s="39">
        <v>1</v>
      </c>
      <c r="J25" s="39"/>
      <c r="K25" s="39"/>
      <c r="L25" s="39">
        <v>11</v>
      </c>
      <c r="M25" s="39"/>
      <c r="N25" s="40">
        <v>16</v>
      </c>
    </row>
    <row r="26" spans="1:14" x14ac:dyDescent="0.3">
      <c r="A26" s="7" t="s">
        <v>96</v>
      </c>
      <c r="B26" s="39"/>
      <c r="C26" s="39">
        <v>8</v>
      </c>
      <c r="D26" s="39"/>
      <c r="E26" s="39"/>
      <c r="F26" s="39">
        <v>16</v>
      </c>
      <c r="G26" s="39">
        <v>5</v>
      </c>
      <c r="H26" s="39"/>
      <c r="I26" s="39"/>
      <c r="J26" s="39">
        <v>2</v>
      </c>
      <c r="K26" s="39">
        <v>2</v>
      </c>
      <c r="L26" s="39">
        <v>13</v>
      </c>
      <c r="M26" s="39"/>
      <c r="N26" s="40">
        <v>46</v>
      </c>
    </row>
    <row r="27" spans="1:14" x14ac:dyDescent="0.3">
      <c r="A27" s="7" t="s">
        <v>88</v>
      </c>
      <c r="B27" s="39"/>
      <c r="C27" s="39">
        <v>8</v>
      </c>
      <c r="D27" s="39"/>
      <c r="E27" s="39"/>
      <c r="F27" s="39">
        <v>4</v>
      </c>
      <c r="G27" s="39">
        <v>2</v>
      </c>
      <c r="H27" s="39"/>
      <c r="I27" s="39"/>
      <c r="J27" s="39"/>
      <c r="K27" s="39"/>
      <c r="L27" s="39">
        <v>5</v>
      </c>
      <c r="M27" s="39"/>
      <c r="N27" s="40">
        <v>19</v>
      </c>
    </row>
    <row r="28" spans="1:14" x14ac:dyDescent="0.3">
      <c r="A28" s="7" t="s">
        <v>23</v>
      </c>
      <c r="B28" s="39">
        <v>8</v>
      </c>
      <c r="C28" s="39">
        <v>7</v>
      </c>
      <c r="D28" s="39"/>
      <c r="E28" s="39"/>
      <c r="F28" s="39">
        <v>6</v>
      </c>
      <c r="G28" s="39"/>
      <c r="H28" s="39"/>
      <c r="I28" s="39">
        <v>2</v>
      </c>
      <c r="J28" s="39"/>
      <c r="K28" s="39">
        <v>1</v>
      </c>
      <c r="L28" s="39">
        <v>19</v>
      </c>
      <c r="M28" s="39"/>
      <c r="N28" s="40">
        <v>43</v>
      </c>
    </row>
    <row r="29" spans="1:14" x14ac:dyDescent="0.3">
      <c r="A29" s="7" t="s">
        <v>32</v>
      </c>
      <c r="B29" s="39">
        <v>2</v>
      </c>
      <c r="C29" s="39">
        <v>13</v>
      </c>
      <c r="D29" s="39"/>
      <c r="E29" s="39"/>
      <c r="F29" s="39">
        <v>7</v>
      </c>
      <c r="G29" s="39"/>
      <c r="H29" s="39"/>
      <c r="I29" s="39"/>
      <c r="J29" s="39"/>
      <c r="K29" s="39">
        <v>2</v>
      </c>
      <c r="L29" s="39">
        <v>1</v>
      </c>
      <c r="M29" s="39"/>
      <c r="N29" s="40">
        <v>25</v>
      </c>
    </row>
    <row r="30" spans="1:14" x14ac:dyDescent="0.3">
      <c r="A30" s="7" t="s">
        <v>52</v>
      </c>
      <c r="B30" s="39">
        <v>18</v>
      </c>
      <c r="C30" s="39"/>
      <c r="D30" s="39"/>
      <c r="E30" s="39"/>
      <c r="F30" s="39"/>
      <c r="G30" s="39">
        <v>4</v>
      </c>
      <c r="H30" s="39"/>
      <c r="I30" s="39">
        <v>2</v>
      </c>
      <c r="J30" s="39"/>
      <c r="K30" s="39"/>
      <c r="L30" s="39">
        <v>6</v>
      </c>
      <c r="M30" s="39"/>
      <c r="N30" s="40">
        <v>30</v>
      </c>
    </row>
    <row r="31" spans="1:14" x14ac:dyDescent="0.3">
      <c r="A31" s="7" t="s">
        <v>194</v>
      </c>
      <c r="B31" s="39"/>
      <c r="C31" s="39">
        <v>6</v>
      </c>
      <c r="D31" s="39"/>
      <c r="E31" s="39">
        <v>2</v>
      </c>
      <c r="F31" s="39"/>
      <c r="G31" s="39"/>
      <c r="H31" s="39"/>
      <c r="I31" s="39">
        <v>1</v>
      </c>
      <c r="J31" s="39"/>
      <c r="K31" s="39"/>
      <c r="L31" s="39">
        <v>3</v>
      </c>
      <c r="M31" s="39"/>
      <c r="N31" s="40">
        <v>12</v>
      </c>
    </row>
    <row r="32" spans="1:14" x14ac:dyDescent="0.3">
      <c r="A32" s="7" t="s">
        <v>232</v>
      </c>
      <c r="B32" s="39">
        <v>2</v>
      </c>
      <c r="C32" s="39"/>
      <c r="D32" s="39"/>
      <c r="E32" s="39"/>
      <c r="F32" s="39"/>
      <c r="G32" s="39"/>
      <c r="H32" s="39"/>
      <c r="I32" s="39">
        <v>1</v>
      </c>
      <c r="J32" s="39"/>
      <c r="K32" s="39"/>
      <c r="L32" s="39">
        <v>1</v>
      </c>
      <c r="M32" s="39"/>
      <c r="N32" s="40">
        <v>4</v>
      </c>
    </row>
    <row r="33" spans="1:14" x14ac:dyDescent="0.3">
      <c r="A33" s="7" t="s">
        <v>90</v>
      </c>
      <c r="B33" s="39"/>
      <c r="C33" s="39">
        <v>44</v>
      </c>
      <c r="D33" s="39"/>
      <c r="E33" s="39"/>
      <c r="F33" s="39">
        <v>10</v>
      </c>
      <c r="G33" s="39">
        <v>4</v>
      </c>
      <c r="H33" s="39"/>
      <c r="I33" s="39"/>
      <c r="J33" s="39"/>
      <c r="K33" s="39"/>
      <c r="L33" s="39">
        <v>10</v>
      </c>
      <c r="M33" s="39"/>
      <c r="N33" s="40">
        <v>68</v>
      </c>
    </row>
    <row r="34" spans="1:14" x14ac:dyDescent="0.3">
      <c r="A34" s="7" t="s">
        <v>37</v>
      </c>
      <c r="B34" s="39"/>
      <c r="C34" s="39">
        <v>1</v>
      </c>
      <c r="D34" s="39"/>
      <c r="E34" s="39"/>
      <c r="F34" s="39">
        <v>2</v>
      </c>
      <c r="G34" s="39"/>
      <c r="H34" s="39"/>
      <c r="I34" s="39"/>
      <c r="J34" s="39"/>
      <c r="K34" s="39"/>
      <c r="L34" s="39">
        <v>3</v>
      </c>
      <c r="M34" s="39"/>
      <c r="N34" s="40">
        <v>6</v>
      </c>
    </row>
    <row r="35" spans="1:14" x14ac:dyDescent="0.3">
      <c r="A35" s="7" t="s">
        <v>41</v>
      </c>
      <c r="B35" s="39">
        <v>1</v>
      </c>
      <c r="C35" s="39">
        <v>36</v>
      </c>
      <c r="D35" s="39"/>
      <c r="E35" s="39"/>
      <c r="F35" s="39">
        <v>12</v>
      </c>
      <c r="G35" s="39">
        <v>1</v>
      </c>
      <c r="H35" s="39">
        <v>1</v>
      </c>
      <c r="I35" s="39"/>
      <c r="J35" s="39"/>
      <c r="K35" s="39"/>
      <c r="L35" s="39">
        <v>17</v>
      </c>
      <c r="M35" s="39"/>
      <c r="N35" s="40">
        <v>68</v>
      </c>
    </row>
    <row r="36" spans="1:14" x14ac:dyDescent="0.3">
      <c r="A36" s="7" t="s">
        <v>350</v>
      </c>
      <c r="B36" s="39"/>
      <c r="C36" s="39">
        <v>2</v>
      </c>
      <c r="D36" s="39">
        <v>1</v>
      </c>
      <c r="E36" s="39"/>
      <c r="F36" s="39">
        <v>2</v>
      </c>
      <c r="G36" s="39"/>
      <c r="H36" s="39"/>
      <c r="I36" s="39"/>
      <c r="J36" s="39"/>
      <c r="K36" s="39">
        <v>1</v>
      </c>
      <c r="L36" s="39">
        <v>19</v>
      </c>
      <c r="M36" s="39"/>
      <c r="N36" s="40">
        <v>25</v>
      </c>
    </row>
    <row r="37" spans="1:14" x14ac:dyDescent="0.3">
      <c r="A37" s="7" t="s">
        <v>21</v>
      </c>
      <c r="B37" s="39">
        <v>4</v>
      </c>
      <c r="C37" s="39">
        <v>31</v>
      </c>
      <c r="D37" s="39"/>
      <c r="E37" s="39"/>
      <c r="F37" s="39">
        <v>7</v>
      </c>
      <c r="G37" s="39">
        <v>4</v>
      </c>
      <c r="H37" s="39"/>
      <c r="I37" s="39"/>
      <c r="J37" s="39"/>
      <c r="K37" s="39"/>
      <c r="L37" s="39">
        <v>9</v>
      </c>
      <c r="M37" s="39"/>
      <c r="N37" s="40">
        <v>55</v>
      </c>
    </row>
    <row r="38" spans="1:14" x14ac:dyDescent="0.3">
      <c r="A38" s="7" t="s">
        <v>219</v>
      </c>
      <c r="B38" s="39"/>
      <c r="C38" s="39"/>
      <c r="D38" s="39"/>
      <c r="E38" s="39"/>
      <c r="F38" s="39">
        <v>2</v>
      </c>
      <c r="G38" s="39"/>
      <c r="H38" s="39"/>
      <c r="I38" s="39"/>
      <c r="J38" s="39"/>
      <c r="K38" s="39"/>
      <c r="L38" s="39">
        <v>1</v>
      </c>
      <c r="M38" s="39"/>
      <c r="N38" s="40">
        <v>3</v>
      </c>
    </row>
    <row r="39" spans="1:14" x14ac:dyDescent="0.3">
      <c r="A39" s="7" t="s">
        <v>540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 ht="15" thickBot="1" x14ac:dyDescent="0.35">
      <c r="A40" s="12" t="s">
        <v>526</v>
      </c>
      <c r="B40" s="41">
        <v>153</v>
      </c>
      <c r="C40" s="41">
        <v>526</v>
      </c>
      <c r="D40" s="41">
        <v>1</v>
      </c>
      <c r="E40" s="41">
        <v>2</v>
      </c>
      <c r="F40" s="41">
        <v>546</v>
      </c>
      <c r="G40" s="41">
        <v>81</v>
      </c>
      <c r="H40" s="41">
        <v>1</v>
      </c>
      <c r="I40" s="41">
        <v>77</v>
      </c>
      <c r="J40" s="41">
        <v>5</v>
      </c>
      <c r="K40" s="41">
        <v>40</v>
      </c>
      <c r="L40" s="41">
        <v>450</v>
      </c>
      <c r="M40" s="41"/>
      <c r="N40" s="42">
        <v>1882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Sheet7</vt:lpstr>
      <vt:lpstr>Ans 1</vt:lpstr>
      <vt:lpstr>Ans 2.1</vt:lpstr>
      <vt:lpstr>Ans 2.2</vt:lpstr>
      <vt:lpstr>Ans 3.1</vt:lpstr>
      <vt:lpstr>Ans 3.2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Thakur</dc:creator>
  <cp:lastModifiedBy>Aditya Thakur</cp:lastModifiedBy>
  <dcterms:created xsi:type="dcterms:W3CDTF">2018-03-28T08:23:58Z</dcterms:created>
  <dcterms:modified xsi:type="dcterms:W3CDTF">2018-03-29T03:43:26Z</dcterms:modified>
</cp:coreProperties>
</file>