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dity\Desktop\git\Covid19_India_Analysis\"/>
    </mc:Choice>
  </mc:AlternateContent>
  <xr:revisionPtr revIDLastSave="0" documentId="13_ncr:1_{C132C2E6-B2F8-45E5-BD2D-93B7006B8E3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_1" sheetId="1" r:id="rId1"/>
    <sheet name="Data_2" sheetId="2" r:id="rId2"/>
    <sheet name="Data_3" sheetId="3" r:id="rId3"/>
    <sheet name="Dashboard_1" sheetId="4" r:id="rId4"/>
    <sheet name="Dashboard_2" sheetId="5" r:id="rId5"/>
    <sheet name="Dashboard_3" sheetId="6" r:id="rId6"/>
    <sheet name="Dashboard_4" sheetId="7" r:id="rId7"/>
  </sheets>
  <definedNames>
    <definedName name="_xlnm._FilterDatabase" localSheetId="1" hidden="1">Data_2!$A$1:$J$614</definedName>
    <definedName name="_xlnm._FilterDatabase" localSheetId="2" hidden="1">Data_3!$A$1:$L$708</definedName>
    <definedName name="Slicer_MonthName">#REF!</definedName>
    <definedName name="Slicer_MonthName1">#REF!</definedName>
    <definedName name="Slicer_MonthName2">#REF!</definedName>
    <definedName name="Slicer_Statefilter">#REF!</definedName>
    <definedName name="Slicer_week_of_month1">#REF!</definedName>
    <definedName name="Slicer_week_of_month2">#REF!</definedName>
    <definedName name="Slicer_year">#REF!</definedName>
    <definedName name="Slicer_year1">#REF!</definedName>
    <definedName name="Slicer_year2">#REF!</definedName>
  </definedNames>
  <calcPr calcId="191029"/>
  <pivotCaches>
    <pivotCache cacheId="5" r:id="rId8"/>
    <pivotCache cacheId="10" r:id="rId9"/>
  </pivotCaches>
  <extLst>
    <ext uri="GoogleSheetsCustomDataVersion2">
      <go:sheetsCustomData xmlns:go="http://customooxmlschemas.google.com/" r:id="rId13" roundtripDataChecksum="zzM8ovPSLWAGbNZDET6wEEASDdfeSxV9HRyVwwJ5/cQ="/>
    </ext>
  </extLst>
</workbook>
</file>

<file path=xl/calcChain.xml><?xml version="1.0" encoding="utf-8"?>
<calcChain xmlns="http://schemas.openxmlformats.org/spreadsheetml/2006/main">
  <c r="W16" i="4" l="1"/>
  <c r="W13" i="4"/>
  <c r="W10" i="4"/>
  <c r="W8" i="4"/>
  <c r="AE42" i="3"/>
  <c r="AD42" i="3"/>
  <c r="AC42" i="3"/>
  <c r="AB42" i="3"/>
  <c r="AA42" i="3"/>
  <c r="Z42" i="3"/>
  <c r="Y42" i="3"/>
  <c r="X42" i="3"/>
  <c r="AK41" i="3"/>
  <c r="AE41" i="3"/>
  <c r="AZ41" i="3" s="1"/>
  <c r="AD41" i="3"/>
  <c r="AW41" i="3" s="1"/>
  <c r="AC41" i="3"/>
  <c r="AT41" i="3" s="1"/>
  <c r="AB41" i="3"/>
  <c r="AQ41" i="3" s="1"/>
  <c r="AA41" i="3"/>
  <c r="AN41" i="3" s="1"/>
  <c r="Z41" i="3"/>
  <c r="Y41" i="3"/>
  <c r="AH41" i="3" s="1"/>
  <c r="X41" i="3"/>
  <c r="AV41" i="3" s="1"/>
  <c r="AE40" i="3"/>
  <c r="AZ40" i="3" s="1"/>
  <c r="AD40" i="3"/>
  <c r="AW40" i="3" s="1"/>
  <c r="AC40" i="3"/>
  <c r="AT40" i="3" s="1"/>
  <c r="AB40" i="3"/>
  <c r="AQ40" i="3" s="1"/>
  <c r="AA40" i="3"/>
  <c r="AN40" i="3" s="1"/>
  <c r="Z40" i="3"/>
  <c r="AK40" i="3" s="1"/>
  <c r="Y40" i="3"/>
  <c r="AH40" i="3" s="1"/>
  <c r="X40" i="3"/>
  <c r="AS40" i="3" s="1"/>
  <c r="AW39" i="3"/>
  <c r="AV39" i="3"/>
  <c r="AN39" i="3"/>
  <c r="AE39" i="3"/>
  <c r="AZ39" i="3" s="1"/>
  <c r="AD39" i="3"/>
  <c r="AC39" i="3"/>
  <c r="AT39" i="3" s="1"/>
  <c r="AB39" i="3"/>
  <c r="AQ39" i="3" s="1"/>
  <c r="AA39" i="3"/>
  <c r="Z39" i="3"/>
  <c r="AK39" i="3" s="1"/>
  <c r="Y39" i="3"/>
  <c r="AH39" i="3" s="1"/>
  <c r="X39" i="3"/>
  <c r="AP39" i="3" s="1"/>
  <c r="AN38" i="3"/>
  <c r="AK38" i="3"/>
  <c r="AE38" i="3"/>
  <c r="AZ38" i="3" s="1"/>
  <c r="AD38" i="3"/>
  <c r="AW38" i="3" s="1"/>
  <c r="AC38" i="3"/>
  <c r="AT38" i="3" s="1"/>
  <c r="AB38" i="3"/>
  <c r="AQ38" i="3" s="1"/>
  <c r="AA38" i="3"/>
  <c r="Z38" i="3"/>
  <c r="Y38" i="3"/>
  <c r="AH38" i="3" s="1"/>
  <c r="X38" i="3"/>
  <c r="AE37" i="3"/>
  <c r="AZ37" i="3" s="1"/>
  <c r="AD37" i="3"/>
  <c r="AW37" i="3" s="1"/>
  <c r="AC37" i="3"/>
  <c r="AT37" i="3" s="1"/>
  <c r="AB37" i="3"/>
  <c r="AQ37" i="3" s="1"/>
  <c r="AA37" i="3"/>
  <c r="AN37" i="3" s="1"/>
  <c r="Z37" i="3"/>
  <c r="AK37" i="3" s="1"/>
  <c r="Y37" i="3"/>
  <c r="AH37" i="3" s="1"/>
  <c r="X37" i="3"/>
  <c r="AV37" i="3" s="1"/>
  <c r="AP36" i="3"/>
  <c r="AN36" i="3"/>
  <c r="AE36" i="3"/>
  <c r="AZ36" i="3" s="1"/>
  <c r="AD36" i="3"/>
  <c r="AW36" i="3" s="1"/>
  <c r="AC36" i="3"/>
  <c r="AT36" i="3" s="1"/>
  <c r="AB36" i="3"/>
  <c r="AQ36" i="3" s="1"/>
  <c r="AA36" i="3"/>
  <c r="Z36" i="3"/>
  <c r="AK36" i="3" s="1"/>
  <c r="Y36" i="3"/>
  <c r="AH36" i="3" s="1"/>
  <c r="X36" i="3"/>
  <c r="AS36" i="3" s="1"/>
  <c r="AE35" i="3"/>
  <c r="AZ35" i="3" s="1"/>
  <c r="AD35" i="3"/>
  <c r="AW35" i="3" s="1"/>
  <c r="AC35" i="3"/>
  <c r="AT35" i="3" s="1"/>
  <c r="AB35" i="3"/>
  <c r="AQ35" i="3" s="1"/>
  <c r="AA35" i="3"/>
  <c r="AN35" i="3" s="1"/>
  <c r="Z35" i="3"/>
  <c r="AK35" i="3" s="1"/>
  <c r="Y35" i="3"/>
  <c r="AH35" i="3" s="1"/>
  <c r="X35" i="3"/>
  <c r="AP35" i="3" s="1"/>
  <c r="AZ34" i="3"/>
  <c r="AK34" i="3"/>
  <c r="AE34" i="3"/>
  <c r="AD34" i="3"/>
  <c r="AW34" i="3" s="1"/>
  <c r="AC34" i="3"/>
  <c r="AT34" i="3" s="1"/>
  <c r="AB34" i="3"/>
  <c r="AQ34" i="3" s="1"/>
  <c r="AA34" i="3"/>
  <c r="AN34" i="3" s="1"/>
  <c r="Z34" i="3"/>
  <c r="Y34" i="3"/>
  <c r="AH34" i="3" s="1"/>
  <c r="X34" i="3"/>
  <c r="AS34" i="3" s="1"/>
  <c r="AQ33" i="3"/>
  <c r="AP33" i="3"/>
  <c r="AE33" i="3"/>
  <c r="AZ33" i="3" s="1"/>
  <c r="AD33" i="3"/>
  <c r="AW33" i="3" s="1"/>
  <c r="AC33" i="3"/>
  <c r="AT33" i="3" s="1"/>
  <c r="AB33" i="3"/>
  <c r="AA33" i="3"/>
  <c r="AN33" i="3" s="1"/>
  <c r="Z33" i="3"/>
  <c r="AK33" i="3" s="1"/>
  <c r="Y33" i="3"/>
  <c r="AH33" i="3" s="1"/>
  <c r="X33" i="3"/>
  <c r="AV33" i="3" s="1"/>
  <c r="AY32" i="3"/>
  <c r="AP32" i="3"/>
  <c r="AN32" i="3"/>
  <c r="AE32" i="3"/>
  <c r="AZ32" i="3" s="1"/>
  <c r="AD32" i="3"/>
  <c r="AW32" i="3" s="1"/>
  <c r="AC32" i="3"/>
  <c r="AT32" i="3" s="1"/>
  <c r="AB32" i="3"/>
  <c r="AQ32" i="3" s="1"/>
  <c r="AA32" i="3"/>
  <c r="Z32" i="3"/>
  <c r="AK32" i="3" s="1"/>
  <c r="Y32" i="3"/>
  <c r="AH32" i="3" s="1"/>
  <c r="X32" i="3"/>
  <c r="AS32" i="3" s="1"/>
  <c r="AY31" i="3"/>
  <c r="AW31" i="3"/>
  <c r="AV31" i="3"/>
  <c r="AQ31" i="3"/>
  <c r="AM31" i="3"/>
  <c r="AE31" i="3"/>
  <c r="AZ31" i="3" s="1"/>
  <c r="AD31" i="3"/>
  <c r="AC31" i="3"/>
  <c r="AT31" i="3" s="1"/>
  <c r="AB31" i="3"/>
  <c r="AA31" i="3"/>
  <c r="AN31" i="3" s="1"/>
  <c r="Z31" i="3"/>
  <c r="AK31" i="3" s="1"/>
  <c r="Y31" i="3"/>
  <c r="AH31" i="3" s="1"/>
  <c r="X31" i="3"/>
  <c r="AP31" i="3" s="1"/>
  <c r="AW30" i="3"/>
  <c r="AN30" i="3"/>
  <c r="AE30" i="3"/>
  <c r="AZ30" i="3" s="1"/>
  <c r="AD30" i="3"/>
  <c r="AC30" i="3"/>
  <c r="AT30" i="3" s="1"/>
  <c r="AB30" i="3"/>
  <c r="AQ30" i="3" s="1"/>
  <c r="AA30" i="3"/>
  <c r="Z30" i="3"/>
  <c r="AK30" i="3" s="1"/>
  <c r="Y30" i="3"/>
  <c r="AH30" i="3" s="1"/>
  <c r="X30" i="3"/>
  <c r="AP29" i="3"/>
  <c r="AK29" i="3"/>
  <c r="AE29" i="3"/>
  <c r="AZ29" i="3" s="1"/>
  <c r="AD29" i="3"/>
  <c r="AW29" i="3" s="1"/>
  <c r="AC29" i="3"/>
  <c r="AT29" i="3" s="1"/>
  <c r="AB29" i="3"/>
  <c r="AQ29" i="3" s="1"/>
  <c r="AA29" i="3"/>
  <c r="AN29" i="3" s="1"/>
  <c r="Z29" i="3"/>
  <c r="Y29" i="3"/>
  <c r="AH29" i="3" s="1"/>
  <c r="X29" i="3"/>
  <c r="AV29" i="3" s="1"/>
  <c r="AT28" i="3"/>
  <c r="AP28" i="3"/>
  <c r="AE28" i="3"/>
  <c r="AZ28" i="3" s="1"/>
  <c r="AD28" i="3"/>
  <c r="AW28" i="3" s="1"/>
  <c r="AC28" i="3"/>
  <c r="AB28" i="3"/>
  <c r="AQ28" i="3" s="1"/>
  <c r="AA28" i="3"/>
  <c r="AN28" i="3" s="1"/>
  <c r="Z28" i="3"/>
  <c r="AK28" i="3" s="1"/>
  <c r="Y28" i="3"/>
  <c r="AH28" i="3" s="1"/>
  <c r="X28" i="3"/>
  <c r="AS28" i="3" s="1"/>
  <c r="AW27" i="3"/>
  <c r="AN27" i="3"/>
  <c r="AM27" i="3"/>
  <c r="AE27" i="3"/>
  <c r="AZ27" i="3" s="1"/>
  <c r="AD27" i="3"/>
  <c r="AC27" i="3"/>
  <c r="AT27" i="3" s="1"/>
  <c r="AB27" i="3"/>
  <c r="AQ27" i="3" s="1"/>
  <c r="AA27" i="3"/>
  <c r="Z27" i="3"/>
  <c r="AK27" i="3" s="1"/>
  <c r="Y27" i="3"/>
  <c r="AH27" i="3" s="1"/>
  <c r="X27" i="3"/>
  <c r="AP27" i="3" s="1"/>
  <c r="AZ26" i="3"/>
  <c r="AK26" i="3"/>
  <c r="AE26" i="3"/>
  <c r="AD26" i="3"/>
  <c r="AW26" i="3" s="1"/>
  <c r="AC26" i="3"/>
  <c r="AT26" i="3" s="1"/>
  <c r="AB26" i="3"/>
  <c r="AQ26" i="3" s="1"/>
  <c r="AA26" i="3"/>
  <c r="AN26" i="3" s="1"/>
  <c r="Z26" i="3"/>
  <c r="Y26" i="3"/>
  <c r="AH26" i="3" s="1"/>
  <c r="X26" i="3"/>
  <c r="AQ25" i="3"/>
  <c r="AP25" i="3"/>
  <c r="AE25" i="3"/>
  <c r="AZ25" i="3" s="1"/>
  <c r="AD25" i="3"/>
  <c r="AW25" i="3" s="1"/>
  <c r="AC25" i="3"/>
  <c r="AT25" i="3" s="1"/>
  <c r="AB25" i="3"/>
  <c r="AA25" i="3"/>
  <c r="AN25" i="3" s="1"/>
  <c r="Z25" i="3"/>
  <c r="AK25" i="3" s="1"/>
  <c r="Y25" i="3"/>
  <c r="AH25" i="3" s="1"/>
  <c r="X25" i="3"/>
  <c r="AV25" i="3" s="1"/>
  <c r="AH24" i="3"/>
  <c r="AE24" i="3"/>
  <c r="AZ24" i="3" s="1"/>
  <c r="AD24" i="3"/>
  <c r="AW24" i="3" s="1"/>
  <c r="AC24" i="3"/>
  <c r="AT24" i="3" s="1"/>
  <c r="AB24" i="3"/>
  <c r="AQ24" i="3" s="1"/>
  <c r="AA24" i="3"/>
  <c r="AN24" i="3" s="1"/>
  <c r="Z24" i="3"/>
  <c r="AK24" i="3" s="1"/>
  <c r="Y24" i="3"/>
  <c r="X24" i="3"/>
  <c r="AS24" i="3" s="1"/>
  <c r="AY23" i="3"/>
  <c r="AV23" i="3"/>
  <c r="AM23" i="3"/>
  <c r="AE23" i="3"/>
  <c r="AZ23" i="3" s="1"/>
  <c r="AD23" i="3"/>
  <c r="AW23" i="3" s="1"/>
  <c r="AC23" i="3"/>
  <c r="AT23" i="3" s="1"/>
  <c r="AB23" i="3"/>
  <c r="AQ23" i="3" s="1"/>
  <c r="AA23" i="3"/>
  <c r="AN23" i="3" s="1"/>
  <c r="Z23" i="3"/>
  <c r="AK23" i="3" s="1"/>
  <c r="Y23" i="3"/>
  <c r="AH23" i="3" s="1"/>
  <c r="X23" i="3"/>
  <c r="AP23" i="3" s="1"/>
  <c r="AW22" i="3"/>
  <c r="AN22" i="3"/>
  <c r="AE22" i="3"/>
  <c r="AZ22" i="3" s="1"/>
  <c r="AD22" i="3"/>
  <c r="AC22" i="3"/>
  <c r="AT22" i="3" s="1"/>
  <c r="AB22" i="3"/>
  <c r="AQ22" i="3" s="1"/>
  <c r="AA22" i="3"/>
  <c r="Z22" i="3"/>
  <c r="AK22" i="3" s="1"/>
  <c r="Y22" i="3"/>
  <c r="AH22" i="3" s="1"/>
  <c r="X22" i="3"/>
  <c r="AP21" i="3"/>
  <c r="AK21" i="3"/>
  <c r="AE21" i="3"/>
  <c r="AZ21" i="3" s="1"/>
  <c r="AD21" i="3"/>
  <c r="AW21" i="3" s="1"/>
  <c r="AC21" i="3"/>
  <c r="AT21" i="3" s="1"/>
  <c r="AB21" i="3"/>
  <c r="AQ21" i="3" s="1"/>
  <c r="AA21" i="3"/>
  <c r="AN21" i="3" s="1"/>
  <c r="Z21" i="3"/>
  <c r="Y21" i="3"/>
  <c r="AH21" i="3" s="1"/>
  <c r="X21" i="3"/>
  <c r="AY20" i="3"/>
  <c r="AT20" i="3"/>
  <c r="AN20" i="3"/>
  <c r="AH20" i="3"/>
  <c r="AE20" i="3"/>
  <c r="AZ20" i="3" s="1"/>
  <c r="AD20" i="3"/>
  <c r="AW20" i="3" s="1"/>
  <c r="AC20" i="3"/>
  <c r="AB20" i="3"/>
  <c r="AQ20" i="3" s="1"/>
  <c r="AA20" i="3"/>
  <c r="Z20" i="3"/>
  <c r="AK20" i="3" s="1"/>
  <c r="Y20" i="3"/>
  <c r="X20" i="3"/>
  <c r="AS20" i="3" s="1"/>
  <c r="AV19" i="3"/>
  <c r="AQ19" i="3"/>
  <c r="AE19" i="3"/>
  <c r="AZ19" i="3" s="1"/>
  <c r="AD19" i="3"/>
  <c r="AW19" i="3" s="1"/>
  <c r="AC19" i="3"/>
  <c r="AT19" i="3" s="1"/>
  <c r="AB19" i="3"/>
  <c r="AA19" i="3"/>
  <c r="AN19" i="3" s="1"/>
  <c r="Z19" i="3"/>
  <c r="AK19" i="3" s="1"/>
  <c r="Y19" i="3"/>
  <c r="AH19" i="3" s="1"/>
  <c r="X19" i="3"/>
  <c r="AP19" i="3" s="1"/>
  <c r="AE18" i="3"/>
  <c r="AZ18" i="3" s="1"/>
  <c r="AD18" i="3"/>
  <c r="AW18" i="3" s="1"/>
  <c r="AC18" i="3"/>
  <c r="AT18" i="3" s="1"/>
  <c r="AB18" i="3"/>
  <c r="AQ18" i="3" s="1"/>
  <c r="AA18" i="3"/>
  <c r="AN18" i="3" s="1"/>
  <c r="Z18" i="3"/>
  <c r="AK18" i="3" s="1"/>
  <c r="Y18" i="3"/>
  <c r="AH18" i="3" s="1"/>
  <c r="X18" i="3"/>
  <c r="AS18" i="3" s="1"/>
  <c r="AQ17" i="3"/>
  <c r="AP17" i="3"/>
  <c r="AE17" i="3"/>
  <c r="AZ17" i="3" s="1"/>
  <c r="AD17" i="3"/>
  <c r="AW17" i="3" s="1"/>
  <c r="AC17" i="3"/>
  <c r="AT17" i="3" s="1"/>
  <c r="AB17" i="3"/>
  <c r="AA17" i="3"/>
  <c r="AN17" i="3" s="1"/>
  <c r="Z17" i="3"/>
  <c r="AK17" i="3" s="1"/>
  <c r="Y17" i="3"/>
  <c r="AH17" i="3" s="1"/>
  <c r="X17" i="3"/>
  <c r="AE16" i="3"/>
  <c r="AZ16" i="3" s="1"/>
  <c r="AD16" i="3"/>
  <c r="AW16" i="3" s="1"/>
  <c r="AC16" i="3"/>
  <c r="AT16" i="3" s="1"/>
  <c r="AB16" i="3"/>
  <c r="AQ16" i="3" s="1"/>
  <c r="AA16" i="3"/>
  <c r="AN16" i="3" s="1"/>
  <c r="Z16" i="3"/>
  <c r="AK16" i="3" s="1"/>
  <c r="Y16" i="3"/>
  <c r="AH16" i="3" s="1"/>
  <c r="X16" i="3"/>
  <c r="AS16" i="3" s="1"/>
  <c r="AY15" i="3"/>
  <c r="AV15" i="3"/>
  <c r="AE15" i="3"/>
  <c r="AZ15" i="3" s="1"/>
  <c r="AD15" i="3"/>
  <c r="AW15" i="3" s="1"/>
  <c r="AC15" i="3"/>
  <c r="AT15" i="3" s="1"/>
  <c r="AB15" i="3"/>
  <c r="AQ15" i="3" s="1"/>
  <c r="AA15" i="3"/>
  <c r="AN15" i="3" s="1"/>
  <c r="Z15" i="3"/>
  <c r="AK15" i="3" s="1"/>
  <c r="Y15" i="3"/>
  <c r="AH15" i="3" s="1"/>
  <c r="X15" i="3"/>
  <c r="AP15" i="3" s="1"/>
  <c r="AZ14" i="3"/>
  <c r="AW14" i="3"/>
  <c r="AJ14" i="3"/>
  <c r="AE14" i="3"/>
  <c r="AD14" i="3"/>
  <c r="AC14" i="3"/>
  <c r="AT14" i="3" s="1"/>
  <c r="AB14" i="3"/>
  <c r="AQ14" i="3" s="1"/>
  <c r="AA14" i="3"/>
  <c r="AN14" i="3" s="1"/>
  <c r="Z14" i="3"/>
  <c r="AK14" i="3" s="1"/>
  <c r="Y14" i="3"/>
  <c r="AH14" i="3" s="1"/>
  <c r="X14" i="3"/>
  <c r="AV14" i="3" s="1"/>
  <c r="AK13" i="3"/>
  <c r="AE13" i="3"/>
  <c r="AZ13" i="3" s="1"/>
  <c r="AD13" i="3"/>
  <c r="AW13" i="3" s="1"/>
  <c r="AC13" i="3"/>
  <c r="AT13" i="3" s="1"/>
  <c r="AB13" i="3"/>
  <c r="AQ13" i="3" s="1"/>
  <c r="AA13" i="3"/>
  <c r="AN13" i="3" s="1"/>
  <c r="Z13" i="3"/>
  <c r="Y13" i="3"/>
  <c r="AH13" i="3" s="1"/>
  <c r="X13" i="3"/>
  <c r="AY12" i="3"/>
  <c r="AP12" i="3"/>
  <c r="AM12" i="3"/>
  <c r="AE12" i="3"/>
  <c r="AZ12" i="3" s="1"/>
  <c r="AD12" i="3"/>
  <c r="AW12" i="3" s="1"/>
  <c r="AC12" i="3"/>
  <c r="AT12" i="3" s="1"/>
  <c r="AB12" i="3"/>
  <c r="AQ12" i="3" s="1"/>
  <c r="AA12" i="3"/>
  <c r="AN12" i="3" s="1"/>
  <c r="Z12" i="3"/>
  <c r="AK12" i="3" s="1"/>
  <c r="Y12" i="3"/>
  <c r="AH12" i="3" s="1"/>
  <c r="X12" i="3"/>
  <c r="AS12" i="3" s="1"/>
  <c r="AY11" i="3"/>
  <c r="AW11" i="3"/>
  <c r="AV11" i="3"/>
  <c r="AM11" i="3"/>
  <c r="AK11" i="3"/>
  <c r="AE11" i="3"/>
  <c r="AZ11" i="3" s="1"/>
  <c r="AD11" i="3"/>
  <c r="AC11" i="3"/>
  <c r="AT11" i="3" s="1"/>
  <c r="AB11" i="3"/>
  <c r="AQ11" i="3" s="1"/>
  <c r="AA11" i="3"/>
  <c r="AN11" i="3" s="1"/>
  <c r="Z11" i="3"/>
  <c r="Y11" i="3"/>
  <c r="AH11" i="3" s="1"/>
  <c r="X11" i="3"/>
  <c r="AP11" i="3" s="1"/>
  <c r="AE10" i="3"/>
  <c r="AZ10" i="3" s="1"/>
  <c r="AD10" i="3"/>
  <c r="AW10" i="3" s="1"/>
  <c r="AC10" i="3"/>
  <c r="AT10" i="3" s="1"/>
  <c r="AB10" i="3"/>
  <c r="AQ10" i="3" s="1"/>
  <c r="AA10" i="3"/>
  <c r="AN10" i="3" s="1"/>
  <c r="Z10" i="3"/>
  <c r="AK10" i="3" s="1"/>
  <c r="Y10" i="3"/>
  <c r="AH10" i="3" s="1"/>
  <c r="X10" i="3"/>
  <c r="AS10" i="3" s="1"/>
  <c r="AS9" i="3"/>
  <c r="AK9" i="3"/>
  <c r="AE9" i="3"/>
  <c r="AZ9" i="3" s="1"/>
  <c r="AD9" i="3"/>
  <c r="AW9" i="3" s="1"/>
  <c r="AC9" i="3"/>
  <c r="AT9" i="3" s="1"/>
  <c r="AB9" i="3"/>
  <c r="AQ9" i="3" s="1"/>
  <c r="AA9" i="3"/>
  <c r="AN9" i="3" s="1"/>
  <c r="Z9" i="3"/>
  <c r="Y9" i="3"/>
  <c r="AH9" i="3" s="1"/>
  <c r="X9" i="3"/>
  <c r="AP9" i="3" s="1"/>
  <c r="AP8" i="3"/>
  <c r="AN8" i="3"/>
  <c r="AH8" i="3"/>
  <c r="AE8" i="3"/>
  <c r="AZ8" i="3" s="1"/>
  <c r="AD8" i="3"/>
  <c r="AW8" i="3" s="1"/>
  <c r="AC8" i="3"/>
  <c r="AT8" i="3" s="1"/>
  <c r="AB8" i="3"/>
  <c r="AQ8" i="3" s="1"/>
  <c r="AA8" i="3"/>
  <c r="Z8" i="3"/>
  <c r="AK8" i="3" s="1"/>
  <c r="Y8" i="3"/>
  <c r="X8" i="3"/>
  <c r="AS8" i="3" s="1"/>
  <c r="AK7" i="3"/>
  <c r="AE7" i="3"/>
  <c r="AZ7" i="3" s="1"/>
  <c r="AD7" i="3"/>
  <c r="AW7" i="3" s="1"/>
  <c r="AC7" i="3"/>
  <c r="AT7" i="3" s="1"/>
  <c r="AB7" i="3"/>
  <c r="AQ7" i="3" s="1"/>
  <c r="AA7" i="3"/>
  <c r="AN7" i="3" s="1"/>
  <c r="Z7" i="3"/>
  <c r="Y7" i="3"/>
  <c r="AH7" i="3" s="1"/>
  <c r="X7" i="3"/>
  <c r="AP7" i="3" s="1"/>
  <c r="AW6" i="3"/>
  <c r="AE6" i="3"/>
  <c r="AZ6" i="3" s="1"/>
  <c r="AD6" i="3"/>
  <c r="AC6" i="3"/>
  <c r="AT6" i="3" s="1"/>
  <c r="AB6" i="3"/>
  <c r="AQ6" i="3" s="1"/>
  <c r="AA6" i="3"/>
  <c r="AN6" i="3" s="1"/>
  <c r="Z6" i="3"/>
  <c r="AK6" i="3" s="1"/>
  <c r="Y6" i="3"/>
  <c r="AH6" i="3" s="1"/>
  <c r="X6" i="3"/>
  <c r="AJ6" i="3" s="1"/>
  <c r="AZ5" i="3"/>
  <c r="AY5" i="3"/>
  <c r="AW5" i="3"/>
  <c r="AV5" i="3"/>
  <c r="AT5" i="3"/>
  <c r="AS5" i="3"/>
  <c r="AQ5" i="3"/>
  <c r="AP5" i="3"/>
  <c r="AN5" i="3"/>
  <c r="AM5" i="3"/>
  <c r="AK5" i="3"/>
  <c r="AJ5" i="3"/>
  <c r="AH5" i="3"/>
  <c r="AG5" i="3"/>
  <c r="O26" i="2"/>
  <c r="Y12" i="1"/>
  <c r="AB9" i="1"/>
  <c r="P27" i="2"/>
  <c r="P23" i="2"/>
  <c r="Y13" i="1"/>
  <c r="AB10" i="1"/>
  <c r="O27" i="2"/>
  <c r="O23" i="2"/>
  <c r="Y10" i="1"/>
  <c r="P24" i="2"/>
  <c r="AB14" i="1"/>
  <c r="O24" i="2"/>
  <c r="Y14" i="1"/>
  <c r="Y9" i="1"/>
  <c r="AB13" i="1"/>
  <c r="O25" i="2"/>
  <c r="P28" i="2"/>
  <c r="O28" i="2"/>
  <c r="AB12" i="1"/>
  <c r="Y11" i="1"/>
  <c r="P26" i="2"/>
  <c r="P25" i="2"/>
  <c r="AB11" i="1"/>
  <c r="AM35" i="3" l="1"/>
  <c r="AM7" i="3"/>
  <c r="AY8" i="3"/>
  <c r="AV10" i="3"/>
  <c r="AJ15" i="3"/>
  <c r="AM24" i="3"/>
  <c r="AY28" i="3"/>
  <c r="AM32" i="3"/>
  <c r="AY39" i="3"/>
  <c r="AP41" i="3"/>
  <c r="AP16" i="3"/>
  <c r="AY19" i="3"/>
  <c r="AJ23" i="3"/>
  <c r="AV27" i="3"/>
  <c r="AJ31" i="3"/>
  <c r="AY36" i="3"/>
  <c r="AM40" i="3"/>
  <c r="AJ35" i="3"/>
  <c r="AM15" i="3"/>
  <c r="AP24" i="3"/>
  <c r="AV35" i="3"/>
  <c r="AJ39" i="3"/>
  <c r="AJ10" i="3"/>
  <c r="AV7" i="3"/>
  <c r="AS6" i="3"/>
  <c r="AY7" i="3"/>
  <c r="AJ11" i="3"/>
  <c r="AY16" i="3"/>
  <c r="AM20" i="3"/>
  <c r="AY27" i="3"/>
  <c r="AP37" i="3"/>
  <c r="AM39" i="3"/>
  <c r="AP40" i="3"/>
  <c r="AM16" i="3"/>
  <c r="AY24" i="3"/>
  <c r="AM28" i="3"/>
  <c r="AY35" i="3"/>
  <c r="AJ7" i="3"/>
  <c r="AJ19" i="3"/>
  <c r="AM8" i="3"/>
  <c r="AM19" i="3"/>
  <c r="AP20" i="3"/>
  <c r="AJ27" i="3"/>
  <c r="AM36" i="3"/>
  <c r="AY40" i="3"/>
  <c r="T14" i="1"/>
  <c r="T13" i="1"/>
  <c r="T16" i="1"/>
  <c r="W19" i="1"/>
  <c r="Z13" i="4" s="1"/>
  <c r="T18" i="1"/>
  <c r="T9" i="1"/>
  <c r="T19" i="1"/>
  <c r="T20" i="1"/>
  <c r="W20" i="1"/>
  <c r="Z16" i="4" s="1"/>
  <c r="W17" i="1"/>
  <c r="Z8" i="4" s="1"/>
  <c r="T11" i="1"/>
  <c r="W18" i="1"/>
  <c r="Z10" i="4" s="1"/>
  <c r="T12" i="1"/>
  <c r="T17" i="1"/>
  <c r="T10" i="1"/>
  <c r="T15" i="1"/>
  <c r="AY30" i="3"/>
  <c r="AM30" i="3"/>
  <c r="AV30" i="3"/>
  <c r="AJ30" i="3"/>
  <c r="AP30" i="3"/>
  <c r="AG30" i="3"/>
  <c r="AV13" i="3"/>
  <c r="AJ13" i="3"/>
  <c r="AY13" i="3"/>
  <c r="AM13" i="3"/>
  <c r="AG13" i="3"/>
  <c r="AY14" i="3"/>
  <c r="AM14" i="3"/>
  <c r="AP14" i="3"/>
  <c r="AG14" i="3"/>
  <c r="AV17" i="3"/>
  <c r="AJ17" i="3"/>
  <c r="AY17" i="3"/>
  <c r="AM17" i="3"/>
  <c r="AG17" i="3"/>
  <c r="AV6" i="3"/>
  <c r="AJ18" i="3"/>
  <c r="AY26" i="3"/>
  <c r="AM26" i="3"/>
  <c r="AV26" i="3"/>
  <c r="AJ26" i="3"/>
  <c r="AP26" i="3"/>
  <c r="AG26" i="3"/>
  <c r="Y45" i="3"/>
  <c r="AG18" i="3"/>
  <c r="AG6" i="3"/>
  <c r="AS17" i="3"/>
  <c r="AY22" i="3"/>
  <c r="AM22" i="3"/>
  <c r="AV22" i="3"/>
  <c r="AJ22" i="3"/>
  <c r="AP22" i="3"/>
  <c r="AG22" i="3"/>
  <c r="AS26" i="3"/>
  <c r="AY18" i="3"/>
  <c r="AM18" i="3"/>
  <c r="AP18" i="3"/>
  <c r="AC45" i="3"/>
  <c r="AY6" i="3"/>
  <c r="AM6" i="3"/>
  <c r="AB45" i="3"/>
  <c r="AA45" i="3"/>
  <c r="Z45" i="3"/>
  <c r="Y47" i="3" s="1"/>
  <c r="AE45" i="3"/>
  <c r="AP6" i="3"/>
  <c r="AD45" i="3"/>
  <c r="AS30" i="3"/>
  <c r="AY38" i="3"/>
  <c r="AM38" i="3"/>
  <c r="AV38" i="3"/>
  <c r="AJ38" i="3"/>
  <c r="AP38" i="3"/>
  <c r="AY10" i="3"/>
  <c r="AM10" i="3"/>
  <c r="AP10" i="3"/>
  <c r="AS14" i="3"/>
  <c r="AV18" i="3"/>
  <c r="AY34" i="3"/>
  <c r="AM34" i="3"/>
  <c r="AV34" i="3"/>
  <c r="AJ34" i="3"/>
  <c r="AP34" i="3"/>
  <c r="AG34" i="3"/>
  <c r="AP13" i="3"/>
  <c r="AG38" i="3"/>
  <c r="AV9" i="3"/>
  <c r="AJ9" i="3"/>
  <c r="AY9" i="3"/>
  <c r="AM9" i="3"/>
  <c r="AG9" i="3"/>
  <c r="AG10" i="3"/>
  <c r="AS13" i="3"/>
  <c r="AV21" i="3"/>
  <c r="AJ21" i="3"/>
  <c r="AS21" i="3"/>
  <c r="AY21" i="3"/>
  <c r="AM21" i="3"/>
  <c r="AG21" i="3"/>
  <c r="AS22" i="3"/>
  <c r="AS38" i="3"/>
  <c r="AG7" i="3"/>
  <c r="AV8" i="3"/>
  <c r="AG11" i="3"/>
  <c r="AS11" i="3"/>
  <c r="AJ12" i="3"/>
  <c r="AV12" i="3"/>
  <c r="AG15" i="3"/>
  <c r="AS15" i="3"/>
  <c r="AJ16" i="3"/>
  <c r="AV16" i="3"/>
  <c r="AG19" i="3"/>
  <c r="AS19" i="3"/>
  <c r="AJ20" i="3"/>
  <c r="AV20" i="3"/>
  <c r="AG23" i="3"/>
  <c r="AS23" i="3"/>
  <c r="AJ24" i="3"/>
  <c r="AV24" i="3"/>
  <c r="AM25" i="3"/>
  <c r="AY25" i="3"/>
  <c r="AG27" i="3"/>
  <c r="AS27" i="3"/>
  <c r="AJ28" i="3"/>
  <c r="AV28" i="3"/>
  <c r="AM29" i="3"/>
  <c r="AY29" i="3"/>
  <c r="AG31" i="3"/>
  <c r="AS31" i="3"/>
  <c r="AJ32" i="3"/>
  <c r="AV32" i="3"/>
  <c r="AM33" i="3"/>
  <c r="AY33" i="3"/>
  <c r="AG35" i="3"/>
  <c r="AS35" i="3"/>
  <c r="AJ36" i="3"/>
  <c r="AV36" i="3"/>
  <c r="AM37" i="3"/>
  <c r="AY37" i="3"/>
  <c r="AG39" i="3"/>
  <c r="AS39" i="3"/>
  <c r="AJ40" i="3"/>
  <c r="AV40" i="3"/>
  <c r="AM41" i="3"/>
  <c r="AY41" i="3"/>
  <c r="AS7" i="3"/>
  <c r="AJ8" i="3"/>
  <c r="AG25" i="3"/>
  <c r="AS25" i="3"/>
  <c r="AG29" i="3"/>
  <c r="AS29" i="3"/>
  <c r="AG33" i="3"/>
  <c r="AS33" i="3"/>
  <c r="AG37" i="3"/>
  <c r="AS37" i="3"/>
  <c r="AG41" i="3"/>
  <c r="AS41" i="3"/>
  <c r="AG8" i="3"/>
  <c r="AG12" i="3"/>
  <c r="AG16" i="3"/>
  <c r="AG20" i="3"/>
  <c r="AG24" i="3"/>
  <c r="AJ25" i="3"/>
  <c r="AG28" i="3"/>
  <c r="AJ29" i="3"/>
  <c r="AG32" i="3"/>
  <c r="AJ33" i="3"/>
  <c r="AG36" i="3"/>
  <c r="AJ37" i="3"/>
  <c r="AG40" i="3"/>
  <c r="AJ41" i="3"/>
  <c r="Y49" i="3" l="1"/>
  <c r="Y48" i="3"/>
  <c r="Y50" i="3"/>
  <c r="Y51" i="3"/>
  <c r="Y52" i="3"/>
</calcChain>
</file>

<file path=xl/sharedStrings.xml><?xml version="1.0" encoding="utf-8"?>
<sst xmlns="http://schemas.openxmlformats.org/spreadsheetml/2006/main" count="4270" uniqueCount="855">
  <si>
    <t>year</t>
  </si>
  <si>
    <t>MonthName</t>
  </si>
  <si>
    <t>month</t>
  </si>
  <si>
    <t>week_of_month</t>
  </si>
  <si>
    <t>daily_confirmed</t>
  </si>
  <si>
    <t>total_confirmed</t>
  </si>
  <si>
    <t>daily_deceased</t>
  </si>
  <si>
    <t>total_deceased</t>
  </si>
  <si>
    <t>daily_recovered</t>
  </si>
  <si>
    <t>total_recovered</t>
  </si>
  <si>
    <t>daily_tested</t>
  </si>
  <si>
    <t>total_tested</t>
  </si>
  <si>
    <t>daily_vaccinated1</t>
  </si>
  <si>
    <t>total_vaccinated1</t>
  </si>
  <si>
    <t>daily_vaccinated2</t>
  </si>
  <si>
    <t>total_vaccinated2</t>
  </si>
  <si>
    <t>Dashboard 1 Pivot and Tables</t>
  </si>
  <si>
    <t>January</t>
  </si>
  <si>
    <t>February</t>
  </si>
  <si>
    <t>August</t>
  </si>
  <si>
    <t>Sum of daily_tested</t>
  </si>
  <si>
    <t>Max of total_tested</t>
  </si>
  <si>
    <t>Sum of daily_confirmed</t>
  </si>
  <si>
    <t>Max of total_confirmed</t>
  </si>
  <si>
    <t>Sum of daily_vaccinated1</t>
  </si>
  <si>
    <t>Max of total_vaccinated1</t>
  </si>
  <si>
    <t>Sum of daily_vaccinated2</t>
  </si>
  <si>
    <t>Max of total_vaccinated2</t>
  </si>
  <si>
    <t>Sum of daily_recovered</t>
  </si>
  <si>
    <t>Max of total_recovered</t>
  </si>
  <si>
    <t>Sum of daily_deceased</t>
  </si>
  <si>
    <t>Max of total_deceased</t>
  </si>
  <si>
    <t>March</t>
  </si>
  <si>
    <t>Selected Range vs Till the Selected Range</t>
  </si>
  <si>
    <t>Selected Range</t>
  </si>
  <si>
    <t>Till the Selected Range</t>
  </si>
  <si>
    <t>Tested</t>
  </si>
  <si>
    <t>Tested so far</t>
  </si>
  <si>
    <t>Confirmed</t>
  </si>
  <si>
    <t>Vaccinated 1</t>
  </si>
  <si>
    <t>Confirmed so far</t>
  </si>
  <si>
    <t>Vacinated 2</t>
  </si>
  <si>
    <t>Recovered</t>
  </si>
  <si>
    <t>Vaccinated 1 so far</t>
  </si>
  <si>
    <t>Deaths</t>
  </si>
  <si>
    <t>Vacinated 2 so far</t>
  </si>
  <si>
    <t>confirmation rate in selected range</t>
  </si>
  <si>
    <t>Recovered so far</t>
  </si>
  <si>
    <t>confirmation rate till the selected range</t>
  </si>
  <si>
    <t>recovery rate till the selected range</t>
  </si>
  <si>
    <t>Deaths so far</t>
  </si>
  <si>
    <t>death rate till the selected range</t>
  </si>
  <si>
    <t>April</t>
  </si>
  <si>
    <t>May</t>
  </si>
  <si>
    <t>June</t>
  </si>
  <si>
    <t>July</t>
  </si>
  <si>
    <t>September</t>
  </si>
  <si>
    <t>October</t>
  </si>
  <si>
    <t>November</t>
  </si>
  <si>
    <t>December</t>
  </si>
  <si>
    <t>Comparision 1</t>
  </si>
  <si>
    <t>Comparision 2</t>
  </si>
  <si>
    <t>Vaccinated_1</t>
  </si>
  <si>
    <t>Vaccinated_2</t>
  </si>
  <si>
    <t>StateName</t>
  </si>
  <si>
    <t>Statefilter</t>
  </si>
  <si>
    <t>DistrictName</t>
  </si>
  <si>
    <t>DistrictFilter</t>
  </si>
  <si>
    <t>population</t>
  </si>
  <si>
    <t>date</t>
  </si>
  <si>
    <t>dose_1</t>
  </si>
  <si>
    <t>dose_2</t>
  </si>
  <si>
    <t>confirmed</t>
  </si>
  <si>
    <t>deceased</t>
  </si>
  <si>
    <t>recovered</t>
  </si>
  <si>
    <t>tested</t>
  </si>
  <si>
    <t>Andaman and Nicobar Islands</t>
  </si>
  <si>
    <t>Nicobars</t>
  </si>
  <si>
    <t>North and Middle Andaman</t>
  </si>
  <si>
    <t>South Andaman</t>
  </si>
  <si>
    <t>Andhra Pradesh</t>
  </si>
  <si>
    <t>Anantapur</t>
  </si>
  <si>
    <t>Sum of population</t>
  </si>
  <si>
    <t>Sum of tested</t>
  </si>
  <si>
    <t>Sum of confirmed</t>
  </si>
  <si>
    <t>Sum of dose_1</t>
  </si>
  <si>
    <t>Sum of dose_2</t>
  </si>
  <si>
    <t>Sum of recovered</t>
  </si>
  <si>
    <t>Sum of deceased</t>
  </si>
  <si>
    <t>State</t>
  </si>
  <si>
    <t>Population</t>
  </si>
  <si>
    <t>Dose 1</t>
  </si>
  <si>
    <t>Dose 2</t>
  </si>
  <si>
    <t>Chittoor</t>
  </si>
  <si>
    <t>East Godavari</t>
  </si>
  <si>
    <t>Guntur</t>
  </si>
  <si>
    <t>Arunachal Pradesh</t>
  </si>
  <si>
    <t>Krishna</t>
  </si>
  <si>
    <t>Assam</t>
  </si>
  <si>
    <t>Kurnool</t>
  </si>
  <si>
    <t>Bihar</t>
  </si>
  <si>
    <t>Prakasam</t>
  </si>
  <si>
    <t>Chandigarh</t>
  </si>
  <si>
    <t>S.P.S. Nellore</t>
  </si>
  <si>
    <t>Chattisgarh</t>
  </si>
  <si>
    <t>Srikakulam</t>
  </si>
  <si>
    <t>Daman and Diu</t>
  </si>
  <si>
    <t>Visakhapatnam</t>
  </si>
  <si>
    <t>Delhi</t>
  </si>
  <si>
    <t>Vizianagaram</t>
  </si>
  <si>
    <t>Goa</t>
  </si>
  <si>
    <t>West Godavari</t>
  </si>
  <si>
    <t>Gujarat</t>
  </si>
  <si>
    <t>Y.S.R. Kadapa</t>
  </si>
  <si>
    <t>Haryana</t>
  </si>
  <si>
    <t>Anjaw</t>
  </si>
  <si>
    <t>Himachal Pradesh</t>
  </si>
  <si>
    <t>Capital Complex</t>
  </si>
  <si>
    <t>Jammu and Kashmir</t>
  </si>
  <si>
    <t>Changlang</t>
  </si>
  <si>
    <t>Jharkhand</t>
  </si>
  <si>
    <t>East Kameng</t>
  </si>
  <si>
    <t>Karnataka</t>
  </si>
  <si>
    <t>East Siang</t>
  </si>
  <si>
    <t>Kerala</t>
  </si>
  <si>
    <t>Kamle</t>
  </si>
  <si>
    <t>Ladakh</t>
  </si>
  <si>
    <t>Kra Daadi</t>
  </si>
  <si>
    <t>Lakshadweep</t>
  </si>
  <si>
    <t>Kurung Kumey</t>
  </si>
  <si>
    <t>Madhya Pradesh</t>
  </si>
  <si>
    <t>Lepa Rada</t>
  </si>
  <si>
    <t>Maharashtra</t>
  </si>
  <si>
    <t>Lohit</t>
  </si>
  <si>
    <t>Manipur</t>
  </si>
  <si>
    <t>Longding</t>
  </si>
  <si>
    <t>Meghalaya</t>
  </si>
  <si>
    <t>Lower Dibang Valley</t>
  </si>
  <si>
    <t>Mizoram</t>
  </si>
  <si>
    <t>Lower Siang</t>
  </si>
  <si>
    <t>Nagaland</t>
  </si>
  <si>
    <t>Lower Subansiri</t>
  </si>
  <si>
    <t>Odisha</t>
  </si>
  <si>
    <t>Namsai</t>
  </si>
  <si>
    <t>Puducherry</t>
  </si>
  <si>
    <t>Pakke Kessang</t>
  </si>
  <si>
    <t>Punjab</t>
  </si>
  <si>
    <t>Papum Pare</t>
  </si>
  <si>
    <t>Rajasthan</t>
  </si>
  <si>
    <t>Shi Yomi</t>
  </si>
  <si>
    <t>Sikkim</t>
  </si>
  <si>
    <t>Siang</t>
  </si>
  <si>
    <t>Tamil Nadu</t>
  </si>
  <si>
    <t>Tawang</t>
  </si>
  <si>
    <t>Telangana</t>
  </si>
  <si>
    <t>Tirap</t>
  </si>
  <si>
    <t>Tripura</t>
  </si>
  <si>
    <t>Upper Dibang Valley</t>
  </si>
  <si>
    <t>Uttar Pradesh</t>
  </si>
  <si>
    <t>Upper Siang</t>
  </si>
  <si>
    <t>Uttarakhand</t>
  </si>
  <si>
    <t>Upper Subansiri</t>
  </si>
  <si>
    <t>West Bengal</t>
  </si>
  <si>
    <t>West Kameng</t>
  </si>
  <si>
    <t>Grand Total</t>
  </si>
  <si>
    <t>West Siang</t>
  </si>
  <si>
    <t>Baksa</t>
  </si>
  <si>
    <t>Selected/Filtered</t>
  </si>
  <si>
    <t>Barpeta</t>
  </si>
  <si>
    <t>Testing Slicer</t>
  </si>
  <si>
    <t>Biswanath</t>
  </si>
  <si>
    <t>Bongaigaon</t>
  </si>
  <si>
    <t>Testing Ratio</t>
  </si>
  <si>
    <t>Cachar</t>
  </si>
  <si>
    <t>Confirmation Rate</t>
  </si>
  <si>
    <t>Chirang</t>
  </si>
  <si>
    <t>Darrang</t>
  </si>
  <si>
    <t>Dhemaji</t>
  </si>
  <si>
    <t>Dhubri</t>
  </si>
  <si>
    <t>Dibrugarh</t>
  </si>
  <si>
    <t>Dima Hasao</t>
  </si>
  <si>
    <t>Goalpara</t>
  </si>
  <si>
    <t>Total India</t>
  </si>
  <si>
    <t>Golaghat</t>
  </si>
  <si>
    <t>Hailakandi</t>
  </si>
  <si>
    <t>Hojai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</si>
  <si>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</si>
  <si>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</si>
  <si>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</si>
  <si>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</si>
  <si>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</si>
  <si>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</si>
  <si>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</si>
  <si>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Majuli</t>
  </si>
  <si>
    <t>Morigaon</t>
  </si>
  <si>
    <t>Nagaon</t>
  </si>
  <si>
    <t>Nalbari</t>
  </si>
  <si>
    <t>Sivasagar</t>
  </si>
  <si>
    <t>Sonitpur</t>
  </si>
  <si>
    <t>South Salmara Mankachar</t>
  </si>
  <si>
    <t>Tinsukia</t>
  </si>
  <si>
    <t>Udalguri</t>
  </si>
  <si>
    <t>West Karbi Anglong</t>
  </si>
  <si>
    <t>Araria</t>
  </si>
  <si>
    <t>Arwal</t>
  </si>
  <si>
    <t>Banka</t>
  </si>
  <si>
    <t>Begusarai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</si>
  <si>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</si>
  <si>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</si>
  <si>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</si>
  <si>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</si>
  <si>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</si>
  <si>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</si>
  <si>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</si>
  <si>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</si>
  <si>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</si>
  <si>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</si>
  <si>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</si>
  <si>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</si>
  <si>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</si>
  <si>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</si>
  <si>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</si>
  <si>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</si>
  <si>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</si>
  <si>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</si>
  <si>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</si>
  <si>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</si>
  <si>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</si>
  <si>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</si>
  <si>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</si>
  <si>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</si>
  <si>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</si>
  <si>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</si>
  <si>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</si>
  <si>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</si>
  <si>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</si>
  <si>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</si>
  <si>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</si>
  <si>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</si>
  <si>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West Champaran</t>
  </si>
  <si>
    <t>Balod</t>
  </si>
  <si>
    <t>Baloda Bazar</t>
  </si>
  <si>
    <t>Bastar</t>
  </si>
  <si>
    <t>Bijapur</t>
  </si>
  <si>
    <t>Dakshin Bastar Dantewada</t>
  </si>
  <si>
    <t>Dhamtari</t>
  </si>
  <si>
    <t>Durg</t>
  </si>
  <si>
    <t>Gariaband</t>
  </si>
  <si>
    <t>Janjgir Champa</t>
  </si>
  <si>
    <t>Jashpur</t>
  </si>
  <si>
    <t>Kabeerdham</t>
  </si>
  <si>
    <t>Kondagaon</t>
  </si>
  <si>
    <t>Korba</t>
  </si>
  <si>
    <t>Koriya</t>
  </si>
  <si>
    <t>Mahasamund</t>
  </si>
  <si>
    <t>Mungeli</t>
  </si>
  <si>
    <t>Narayanpur</t>
  </si>
  <si>
    <t>Raipur</t>
  </si>
  <si>
    <t>Rajnandgaon</t>
  </si>
  <si>
    <t>Sukma</t>
  </si>
  <si>
    <t>Surajpur</t>
  </si>
  <si>
    <t>Surguja</t>
  </si>
  <si>
    <t>Uttar Bastar Kanker</t>
  </si>
  <si>
    <t>Dadra and Nagar Haveli</t>
  </si>
  <si>
    <t>Daman</t>
  </si>
  <si>
    <t>Diu</t>
  </si>
  <si>
    <t>North Goa</t>
  </si>
  <si>
    <t>South Goa</t>
  </si>
  <si>
    <t>Ahmedabad</t>
  </si>
  <si>
    <t>Amreli</t>
  </si>
  <si>
    <t>Anand</t>
  </si>
  <si>
    <t>Aravalli</t>
  </si>
  <si>
    <t>Banaskantha</t>
  </si>
  <si>
    <t>Bharuch</t>
  </si>
  <si>
    <t>Bhavnagar</t>
  </si>
  <si>
    <t>Botad</t>
  </si>
  <si>
    <t>Chhota Udaipur</t>
  </si>
  <si>
    <t>Dahod</t>
  </si>
  <si>
    <t>Dang</t>
  </si>
  <si>
    <t>Devbhumi Dwarka</t>
  </si>
  <si>
    <t>Gandhinagar</t>
  </si>
  <si>
    <t>Gir Somnath</t>
  </si>
  <si>
    <t>Jamnagar</t>
  </si>
  <si>
    <t>Junagadh</t>
  </si>
  <si>
    <t>Kheda</t>
  </si>
  <si>
    <t>Kutch</t>
  </si>
  <si>
    <t>Mahisagar</t>
  </si>
  <si>
    <t>Mehsana</t>
  </si>
  <si>
    <t>Morbi</t>
  </si>
  <si>
    <t>Narmada</t>
  </si>
  <si>
    <t>Navsari</t>
  </si>
  <si>
    <t>Panchmahal</t>
  </si>
  <si>
    <t>Patan</t>
  </si>
  <si>
    <t>Porbandar</t>
  </si>
  <si>
    <t>Rajkot</t>
  </si>
  <si>
    <t>Sabarkantha</t>
  </si>
  <si>
    <t>Surat</t>
  </si>
  <si>
    <t>Surendranagar</t>
  </si>
  <si>
    <t>Tapi</t>
  </si>
  <si>
    <t>Vadodara</t>
  </si>
  <si>
    <t>Valsad</t>
  </si>
  <si>
    <t>Ambala</t>
  </si>
  <si>
    <t>Bhiwani</t>
  </si>
  <si>
    <t>Charkhi Dadri</t>
  </si>
  <si>
    <t>Faridabad</t>
  </si>
  <si>
    <t>Fatehabad</t>
  </si>
  <si>
    <t>Gurugram</t>
  </si>
  <si>
    <t>Hisar</t>
  </si>
  <si>
    <t>Jhajjar</t>
  </si>
  <si>
    <t>Jind</t>
  </si>
  <si>
    <t>Kaithal</t>
  </si>
  <si>
    <t>Karnal</t>
  </si>
  <si>
    <t>Kurukshetra</t>
  </si>
  <si>
    <t>Mahendragarh</t>
  </si>
  <si>
    <t>Nuh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</si>
  <si>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</si>
  <si>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</si>
  <si>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</si>
  <si>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</si>
  <si>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</si>
  <si>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</si>
  <si>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</si>
  <si>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</si>
  <si>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Bilaspur</t>
  </si>
  <si>
    <t>Chamba</t>
  </si>
  <si>
    <t>Kangra</t>
  </si>
  <si>
    <t>Kinnaur</t>
  </si>
  <si>
    <t>Kullu</t>
  </si>
  <si>
    <t>Lahaul and Spiti</t>
  </si>
  <si>
    <t>Mandi</t>
  </si>
  <si>
    <t>Shimla</t>
  </si>
  <si>
    <t>Sirmaur</t>
  </si>
  <si>
    <t>Solan</t>
  </si>
  <si>
    <t>Una</t>
  </si>
  <si>
    <t>Anantnag</t>
  </si>
  <si>
    <t>Bandipora</t>
  </si>
  <si>
    <t>Baramulla</t>
  </si>
  <si>
    <t>Budgam</t>
  </si>
  <si>
    <t>Doda</t>
  </si>
  <si>
    <t>Ganderbal</t>
  </si>
  <si>
    <t>Jammu</t>
  </si>
  <si>
    <t>Kathua</t>
  </si>
  <si>
    <t>Kishtwar</t>
  </si>
  <si>
    <t>Kulgam</t>
  </si>
  <si>
    <t>Kupwara</t>
  </si>
  <si>
    <t>Pulwama</t>
  </si>
  <si>
    <t>Punch</t>
  </si>
  <si>
    <t>Rajouri</t>
  </si>
  <si>
    <t>Ramban</t>
  </si>
  <si>
    <t>Reasi</t>
  </si>
  <si>
    <t>Samba</t>
  </si>
  <si>
    <t>Shopiyan</t>
  </si>
  <si>
    <t>Srinagar</t>
  </si>
  <si>
    <t>Udhampur</t>
  </si>
  <si>
    <t>Bokaro</t>
  </si>
  <si>
    <t>Chatra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</si>
  <si>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</si>
  <si>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</si>
  <si>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</si>
  <si>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</si>
  <si>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</si>
  <si>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</si>
  <si>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</si>
  <si>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</si>
  <si>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Hazaribagh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</si>
  <si>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</si>
  <si>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</si>
  <si>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</si>
  <si>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</si>
  <si>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</si>
  <si>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</si>
  <si>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</si>
  <si>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</si>
  <si>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Ranchi</t>
  </si>
  <si>
    <t>Sahibganj</t>
  </si>
  <si>
    <t>Saraikela-Kharsawan</t>
  </si>
  <si>
    <t>Simdega</t>
  </si>
  <si>
    <t>West Singhbhum</t>
  </si>
  <si>
    <t>Bagalkote</t>
  </si>
  <si>
    <t>Ballari</t>
  </si>
  <si>
    <t>Belagavi</t>
  </si>
  <si>
    <t>Bengaluru Rural</t>
  </si>
  <si>
    <t>Bengaluru Urban</t>
  </si>
  <si>
    <t>Bidar</t>
  </si>
  <si>
    <t>Chamarajanagara</t>
  </si>
  <si>
    <t>Chikkaballapura</t>
  </si>
  <si>
    <t>Chikkamagaluru</t>
  </si>
  <si>
    <t>Chitradurga</t>
  </si>
  <si>
    <t>Dakshina Kannada</t>
  </si>
  <si>
    <t>Davanagere</t>
  </si>
  <si>
    <t>Dharwad</t>
  </si>
  <si>
    <t>Gadag</t>
  </si>
  <si>
    <t>Hassan</t>
  </si>
  <si>
    <t>Haveri</t>
  </si>
  <si>
    <t>Kalaburagi</t>
  </si>
  <si>
    <t>Kodagu</t>
  </si>
  <si>
    <t>Kolar</t>
  </si>
  <si>
    <t>Koppal</t>
  </si>
  <si>
    <t>Mandya</t>
  </si>
  <si>
    <t>Mysuru</t>
  </si>
  <si>
    <t>Raichur</t>
  </si>
  <si>
    <t>Ramanagara</t>
  </si>
  <si>
    <t>Shivamogga</t>
  </si>
  <si>
    <t>Tumakuru</t>
  </si>
  <si>
    <t>Udupi</t>
  </si>
  <si>
    <t>Uttara Kannada</t>
  </si>
  <si>
    <t>Vijayapura</t>
  </si>
  <si>
    <t>Yadgir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</si>
  <si>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</si>
  <si>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</si>
  <si>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</si>
  <si>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</si>
  <si>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</si>
  <si>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</si>
  <si>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</si>
  <si>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</si>
  <si>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</si>
  <si>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</si>
  <si>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</si>
  <si>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</si>
  <si>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</si>
  <si>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</si>
  <si>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Kargil</t>
  </si>
  <si>
    <t>Leh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</si>
  <si>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</si>
  <si>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</si>
  <si>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</si>
  <si>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</si>
  <si>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</si>
  <si>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</si>
  <si>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</si>
  <si>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</si>
  <si>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</si>
  <si>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</si>
  <si>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</si>
  <si>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</si>
  <si>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</si>
  <si>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</si>
  <si>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</si>
  <si>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</si>
  <si>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</si>
  <si>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</si>
  <si>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</si>
  <si>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</si>
  <si>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</si>
  <si>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</si>
  <si>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</si>
  <si>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</si>
  <si>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</si>
  <si>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</si>
  <si>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</si>
  <si>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</si>
  <si>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</si>
  <si>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</si>
  <si>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</si>
  <si>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Niwari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</si>
  <si>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</si>
  <si>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</si>
  <si>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</si>
  <si>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</si>
  <si>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</si>
  <si>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</si>
  <si>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</si>
  <si>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</si>
  <si>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</si>
  <si>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</si>
  <si>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</si>
  <si>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</si>
  <si>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</si>
  <si>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</si>
  <si>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</si>
  <si>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</si>
  <si>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</si>
  <si>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</si>
  <si>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</si>
  <si>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Ahmednagar</t>
  </si>
  <si>
    <t>Akola</t>
  </si>
  <si>
    <t>Amravati</t>
  </si>
  <si>
    <t>Aurangabad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</si>
  <si>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</si>
  <si>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</si>
  <si>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</si>
  <si>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</si>
  <si>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</si>
  <si>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</si>
  <si>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</si>
  <si>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</si>
  <si>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</si>
  <si>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</si>
  <si>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</si>
  <si>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</si>
  <si>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</t>
  </si>
  <si>
    <t>Nagpur</t>
  </si>
  <si>
    <t>Nanded</t>
  </si>
  <si>
    <t>Nandurbar</t>
  </si>
  <si>
    <t>Nashik</t>
  </si>
  <si>
    <t>Osmanabad</t>
  </si>
  <si>
    <t>Palghar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</si>
  <si>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</si>
  <si>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</si>
  <si>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</si>
  <si>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</si>
  <si>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</si>
  <si>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</si>
  <si>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</si>
  <si>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</si>
  <si>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</si>
  <si>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</si>
  <si>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</si>
  <si>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</si>
  <si>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Bishnupur</t>
  </si>
  <si>
    <t>Chandel</t>
  </si>
  <si>
    <t>Churachandpur</t>
  </si>
  <si>
    <t>Imphal East</t>
  </si>
  <si>
    <t>Imphal West</t>
  </si>
  <si>
    <t>Jiribam</t>
  </si>
  <si>
    <t>Kakching</t>
  </si>
  <si>
    <t>Kamjong</t>
  </si>
  <si>
    <t>Pherzawl</t>
  </si>
  <si>
    <t>Senapati</t>
  </si>
  <si>
    <t>Tamenglong</t>
  </si>
  <si>
    <t>Thoubal</t>
  </si>
  <si>
    <t>Ukhrul</t>
  </si>
  <si>
    <t>East Garo Hills</t>
  </si>
  <si>
    <t>East Jaintia Hills</t>
  </si>
  <si>
    <t>East Khasi Hills</t>
  </si>
  <si>
    <t>North Garo Hills</t>
  </si>
  <si>
    <t>Ribhoi</t>
  </si>
  <si>
    <t>South Garo Hills</t>
  </si>
  <si>
    <t>South West Garo Hills</t>
  </si>
  <si>
    <t>South West Khasi Hills</t>
  </si>
  <si>
    <t>West Garo Hills</t>
  </si>
  <si>
    <t>West Jaintia Hills</t>
  </si>
  <si>
    <t>West Khasi Hills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</si>
  <si>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</si>
  <si>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</si>
  <si>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</si>
  <si>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</si>
  <si>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</si>
  <si>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</si>
  <si>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</si>
  <si>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</si>
  <si>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</si>
  <si>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</si>
  <si>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</si>
  <si>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</si>
  <si>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</si>
  <si>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</si>
  <si>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</si>
  <si>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</si>
  <si>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</si>
  <si>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</si>
  <si>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</si>
  <si>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</si>
  <si>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Balangir</t>
  </si>
  <si>
    <t>Balasore</t>
  </si>
  <si>
    <t>Bargarh</t>
  </si>
  <si>
    <t>Bhadrak</t>
  </si>
  <si>
    <t>Boudh</t>
  </si>
  <si>
    <t>Cuttack</t>
  </si>
  <si>
    <t>Deogarh</t>
  </si>
  <si>
    <t>Dhenkanal</t>
  </si>
  <si>
    <t>Gajapati</t>
  </si>
  <si>
    <t>Ganjam</t>
  </si>
  <si>
    <t>Jagatsinghpur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</si>
  <si>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</si>
  <si>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</si>
  <si>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</si>
  <si>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</si>
  <si>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</si>
  <si>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</si>
  <si>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</si>
  <si>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</si>
  <si>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</si>
  <si>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</si>
  <si>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</si>
  <si>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</si>
  <si>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</si>
  <si>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</si>
  <si>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</si>
  <si>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Subarnapur</t>
  </si>
  <si>
    <t>Sundargarh</t>
  </si>
  <si>
    <t>Karaikal</t>
  </si>
  <si>
    <t>Mahe</t>
  </si>
  <si>
    <t>Amritsar</t>
  </si>
  <si>
    <t>Barnala</t>
  </si>
  <si>
    <t>Bathinda</t>
  </si>
  <si>
    <t>Faridkot</t>
  </si>
  <si>
    <t>Fatehgarh Sahib</t>
  </si>
  <si>
    <t>Fazilka</t>
  </si>
  <si>
    <t>Ferozepur</t>
  </si>
  <si>
    <t>Gurdaspur</t>
  </si>
  <si>
    <t>Hoshiarpur</t>
  </si>
  <si>
    <t>Jalandhar</t>
  </si>
  <si>
    <t>Kapurthala</t>
  </si>
  <si>
    <t>Ludhiana</t>
  </si>
  <si>
    <t>Mansa</t>
  </si>
  <si>
    <t>Moga</t>
  </si>
  <si>
    <t>Pathankot</t>
  </si>
  <si>
    <t>Patiala</t>
  </si>
  <si>
    <t>Rupnagar</t>
  </si>
  <si>
    <t>S.A.S. Nagar</t>
  </si>
  <si>
    <t>Sangrur</t>
  </si>
  <si>
    <t>Shahid Bhagat Singh Nagar</t>
  </si>
  <si>
    <t>Sri Muktsar Sahib</t>
  </si>
  <si>
    <t>Tarn Taran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</si>
  <si>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</si>
  <si>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</si>
  <si>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</si>
  <si>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</si>
  <si>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</si>
  <si>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</si>
  <si>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</si>
  <si>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</si>
  <si>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</si>
  <si>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</si>
  <si>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</si>
  <si>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</si>
  <si>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</si>
  <si>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</si>
  <si>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Ganganagar</t>
  </si>
  <si>
    <t>Hanumangarh</t>
  </si>
  <si>
    <t>Jaipur</t>
  </si>
  <si>
    <t>Jaisalmer</t>
  </si>
  <si>
    <t>Jajpur</t>
  </si>
  <si>
    <t>Jalore</t>
  </si>
  <si>
    <t>Jhalawar</t>
  </si>
  <si>
    <t>Jhunjhunu</t>
  </si>
  <si>
    <t>Jodhpur</t>
  </si>
  <si>
    <t>Karauli</t>
  </si>
  <si>
    <t>Kota</t>
  </si>
  <si>
    <t>Nagaur</t>
  </si>
  <si>
    <t>Pali</t>
  </si>
  <si>
    <t>Rajsamand</t>
  </si>
  <si>
    <t>Sawai Madhopur</t>
  </si>
  <si>
    <t>Sikar</t>
  </si>
  <si>
    <t>Sirohi</t>
  </si>
  <si>
    <t>Tonk</t>
  </si>
  <si>
    <t>Udaipur</t>
  </si>
  <si>
    <t>East Sikkim</t>
  </si>
  <si>
    <t>North Sikkim</t>
  </si>
  <si>
    <t>South Sikkim</t>
  </si>
  <si>
    <t>West Sikkim</t>
  </si>
  <si>
    <t>Ariyalur</t>
  </si>
  <si>
    <t>Chengalpattu</t>
  </si>
  <si>
    <t>Chennai</t>
  </si>
  <si>
    <t>Coimbatore</t>
  </si>
  <si>
    <t>Cuddalore</t>
  </si>
  <si>
    <t>Dharmapuri</t>
  </si>
  <si>
    <t>Dindigul</t>
  </si>
  <si>
    <t>Erode</t>
  </si>
  <si>
    <t>Kallakurichi</t>
  </si>
  <si>
    <t>Kancheepuram</t>
  </si>
  <si>
    <t>Kanyakumari</t>
  </si>
  <si>
    <t>Karur</t>
  </si>
  <si>
    <t>Krishnagiri</t>
  </si>
  <si>
    <t>Madurai</t>
  </si>
  <si>
    <t>Mayiladuthurai</t>
  </si>
  <si>
    <t>Nagapattinam</t>
  </si>
  <si>
    <t>Namakkal</t>
  </si>
  <si>
    <t>Nilgiris</t>
  </si>
  <si>
    <t>Perambalur</t>
  </si>
  <si>
    <t>Pudukkottai</t>
  </si>
  <si>
    <t>Ramanathapuram</t>
  </si>
  <si>
    <t>Ranipet</t>
  </si>
  <si>
    <t>Salem</t>
  </si>
  <si>
    <t>Sivaganga</t>
  </si>
  <si>
    <t>Tenkasi</t>
  </si>
  <si>
    <t>Thanjavur</t>
  </si>
  <si>
    <t>Theni</t>
  </si>
  <si>
    <t>Thiruvallur</t>
  </si>
  <si>
    <t>Thiruvarur</t>
  </si>
  <si>
    <t>Thoothukkudi</t>
  </si>
  <si>
    <t>Tiruchirappalli</t>
  </si>
  <si>
    <t>Tirunelveli</t>
  </si>
  <si>
    <t>Tirupathur</t>
  </si>
  <si>
    <t>Tiruppur</t>
  </si>
  <si>
    <t>Tiruvannamalai</t>
  </si>
  <si>
    <t>Vellore</t>
  </si>
  <si>
    <t>Viluppuram</t>
  </si>
  <si>
    <t>Virudhunagar</t>
  </si>
  <si>
    <t>Adilabad</t>
  </si>
  <si>
    <t>Bhadradri Kothagudem</t>
  </si>
  <si>
    <t>Hyderabad</t>
  </si>
  <si>
    <t>Jagtial</t>
  </si>
  <si>
    <t>Jangaon</t>
  </si>
  <si>
    <t>Jayashankar Bhupalapally</t>
  </si>
  <si>
    <t>Jogulamba Gadwal</t>
  </si>
  <si>
    <t>Kamareddy</t>
  </si>
  <si>
    <t>Karimnagar</t>
  </si>
  <si>
    <t>Khammam</t>
  </si>
  <si>
    <t>Komaram Bheem</t>
  </si>
  <si>
    <t>Mahabubabad</t>
  </si>
  <si>
    <t>Mancherial</t>
  </si>
  <si>
    <t>Medak</t>
  </si>
  <si>
    <t>Medchal Malkajgiri</t>
  </si>
  <si>
    <t>Mulugu</t>
  </si>
  <si>
    <t>Nagarkurnool</t>
  </si>
  <si>
    <t>Nalgonda</t>
  </si>
  <si>
    <t>Narayanpet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</si>
  <si>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</si>
  <si>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</si>
  <si>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</si>
  <si>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</si>
  <si>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</si>
  <si>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</si>
  <si>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</si>
  <si>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</si>
  <si>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</si>
  <si>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</si>
  <si>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</si>
  <si>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</si>
  <si>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</si>
  <si>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Dhalai</t>
  </si>
  <si>
    <t>Gomati</t>
  </si>
  <si>
    <t>Khowai</t>
  </si>
  <si>
    <t>North Tripura</t>
  </si>
  <si>
    <t>Sipahijala</t>
  </si>
  <si>
    <t>South Tripura</t>
  </si>
  <si>
    <t>Unokoti</t>
  </si>
  <si>
    <t>West Tripura</t>
  </si>
  <si>
    <t>Agra</t>
  </si>
  <si>
    <t>Aligarh</t>
  </si>
  <si>
    <t>Ambedkar Nagar</t>
  </si>
  <si>
    <t>Amethi</t>
  </si>
  <si>
    <t>Amroha</t>
  </si>
  <si>
    <t>Auraiya</t>
  </si>
  <si>
    <t>Ayodhya</t>
  </si>
  <si>
    <t>Azamgarh</t>
  </si>
  <si>
    <t>Baghpat</t>
  </si>
  <si>
    <t>Bahraich</t>
  </si>
  <si>
    <t>Ballia</t>
  </si>
  <si>
    <t>Balrampur</t>
  </si>
  <si>
    <t>Banda</t>
  </si>
  <si>
    <t>Barabanki</t>
  </si>
  <si>
    <t>Bareilly</t>
  </si>
  <si>
    <t>Basti</t>
  </si>
  <si>
    <t>Bhadohi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</si>
  <si>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</si>
  <si>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</si>
  <si>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</si>
  <si>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</si>
  <si>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</si>
  <si>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</si>
  <si>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</si>
  <si>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</si>
  <si>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</si>
  <si>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</si>
  <si>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</si>
  <si>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</si>
  <si>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</si>
  <si>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</si>
  <si>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</si>
  <si>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</si>
  <si>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Hamirpur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</si>
  <si>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</si>
  <si>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</si>
  <si>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</si>
  <si>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</si>
  <si>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</si>
  <si>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</si>
  <si>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</si>
  <si>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</si>
  <si>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</si>
  <si>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</si>
  <si>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</si>
  <si>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Kushinagar</t>
  </si>
  <si>
    <t>Lakhimpur Kheri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</si>
  <si>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</si>
  <si>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</si>
  <si>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</si>
  <si>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</si>
  <si>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</si>
  <si>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</si>
  <si>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</si>
  <si>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</si>
  <si>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</si>
  <si>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</si>
  <si>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</si>
  <si>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</si>
  <si>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Pratapgarh</t>
  </si>
  <si>
    <t>Prayagraj</t>
  </si>
  <si>
    <t>Rae Bareli</t>
  </si>
  <si>
    <t>Rampur</t>
  </si>
  <si>
    <t>Saharanpur</t>
  </si>
  <si>
    <t>Sambhal</t>
  </si>
  <si>
    <t>Sant Kabir Nagar</t>
  </si>
  <si>
    <t>Shahjahanpur</t>
  </si>
  <si>
    <t>Shamli</t>
  </si>
  <si>
    <t>Shrawasti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</si>
  <si>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</si>
  <si>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</si>
  <si>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</si>
  <si>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</si>
  <si>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</si>
  <si>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</si>
  <si>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</si>
  <si>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</si>
  <si>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</si>
  <si>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</si>
  <si>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</si>
  <si>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</si>
  <si>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</si>
  <si>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</si>
  <si>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</si>
  <si>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Rudraprayag</t>
  </si>
  <si>
    <t>Tehri Garhwal</t>
  </si>
  <si>
    <t>Udham Singh Nagar</t>
  </si>
  <si>
    <t>Uttarkashi</t>
  </si>
  <si>
    <t>Alipurduar</t>
  </si>
  <si>
    <t>Bankura</t>
  </si>
  <si>
    <t>Birbhum</t>
  </si>
  <si>
    <t>Cooch Behar</t>
  </si>
  <si>
    <t>Dakshin Dinajpur</t>
  </si>
  <si>
    <t>Darjeeling</t>
  </si>
  <si>
    <t>Hooghly</t>
  </si>
  <si>
    <t>Howrah</t>
  </si>
  <si>
    <t>Jalpaiguri</t>
  </si>
  <si>
    <t>Jhargram</t>
  </si>
  <si>
    <t>Kalimpong</t>
  </si>
  <si>
    <t>Kolkata</t>
  </si>
  <si>
    <t>Malda</t>
  </si>
  <si>
    <t>Murshidabad</t>
  </si>
  <si>
    <t>Nadia</t>
  </si>
  <si>
    <t>North 24 Parganas</t>
  </si>
  <si>
    <t>Paschim Bardhaman</t>
  </si>
  <si>
    <t>Paschim Medinipur</t>
  </si>
  <si>
    <t>Purba Bardhaman</t>
  </si>
  <si>
    <t>Purba Medinipur</t>
  </si>
  <si>
    <t>Purulia</t>
  </si>
  <si>
    <t>South 24 Parganas</t>
  </si>
  <si>
    <t>Uttar Dinajpur</t>
  </si>
  <si>
    <t>Dashboard - 1</t>
  </si>
  <si>
    <t>Dashboard - 2</t>
  </si>
  <si>
    <t>Input 1</t>
  </si>
  <si>
    <t>Input 2</t>
  </si>
  <si>
    <t>Dashboard - 3</t>
  </si>
  <si>
    <t xml:space="preserve">  </t>
  </si>
  <si>
    <t>Dashboard - 4</t>
  </si>
  <si>
    <t>Category_tr</t>
  </si>
  <si>
    <t>Category_wise_count</t>
  </si>
  <si>
    <t>total_deaths</t>
  </si>
  <si>
    <t>death_percentage</t>
  </si>
  <si>
    <t>CATEGORY A</t>
  </si>
  <si>
    <t>CATEGORY B</t>
  </si>
  <si>
    <t>CATEGORY C</t>
  </si>
  <si>
    <t>CATEGORY D</t>
  </si>
  <si>
    <t>CATEGORY E</t>
  </si>
  <si>
    <t>Category A: 0.05 ≤ TR ≤ 0.1</t>
  </si>
  <si>
    <t>Category B: 0.1 &lt; TR ≤ 0.3</t>
  </si>
  <si>
    <t>Category C: 0.3 &lt; TR ≤ 0.5</t>
  </si>
  <si>
    <t>Category D: 0.5 &lt; TR ≤ 0.75</t>
  </si>
  <si>
    <t>Category E: 0.75 &lt; TR ≤ 1.0</t>
  </si>
  <si>
    <t/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</si>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</sst>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scheme val="minor"/>
    </font>
    <font>
      <sz val="11"/>
      <color theme="1"/>
      <name val="Calibri"/>
    </font>
    <font>
      <sz val="36"/>
      <color rgb="FFFF0000"/>
      <name val="Calibri"/>
    </font>
    <font>
      <sz val="11"/>
      <name val="Calibri"/>
    </font>
    <font>
      <sz val="11"/>
      <color theme="1"/>
      <name val="Calibri"/>
      <scheme val="minor"/>
    </font>
    <font>
      <b/>
      <sz val="11"/>
      <color rgb="FF113285"/>
      <name val="Calibri"/>
    </font>
    <font>
      <b/>
      <sz val="12"/>
      <color rgb="FFFF0000"/>
      <name val="Calibri"/>
    </font>
    <font>
      <b/>
      <sz val="18"/>
      <color rgb="FFFF0000"/>
      <name val="Calibri"/>
    </font>
    <font>
      <sz val="36"/>
      <color rgb="FF641866"/>
      <name val="Calibri"/>
    </font>
    <font>
      <sz val="11"/>
      <color rgb="FFB4186D"/>
      <name val="Calibri"/>
    </font>
    <font>
      <b/>
      <sz val="18"/>
      <color rgb="FFB4186D"/>
      <name val="Calibri"/>
    </font>
    <font>
      <sz val="36"/>
      <color rgb="FF18567C"/>
      <name val="Calibri"/>
    </font>
    <font>
      <b/>
      <sz val="20"/>
      <color rgb="FF18567C"/>
      <name val="Calibri"/>
    </font>
    <font>
      <b/>
      <sz val="26"/>
      <color theme="1"/>
      <name val="Calibri"/>
    </font>
    <font>
      <b/>
      <sz val="36"/>
      <color rgb="FF731A36"/>
      <name val="Calibri"/>
    </font>
    <font>
      <sz val="14"/>
      <color theme="1"/>
      <name val="Calibri"/>
    </font>
    <font>
      <b/>
      <sz val="36"/>
      <color rgb="FF113285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BEDF7"/>
        <bgColor rgb="FFDBEDF7"/>
      </patternFill>
    </fill>
    <fill>
      <patternFill patternType="solid">
        <fgColor rgb="FFF9D4E8"/>
        <bgColor rgb="FFF9D4E8"/>
      </patternFill>
    </fill>
    <fill>
      <patternFill patternType="solid">
        <fgColor rgb="FFF6DAE2"/>
        <bgColor rgb="FFF6DAE2"/>
      </patternFill>
    </fill>
  </fills>
  <borders count="5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1" fillId="0" borderId="6" xfId="0" applyFont="1" applyBorder="1"/>
    <xf numFmtId="0" fontId="4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left"/>
    </xf>
    <xf numFmtId="0" fontId="1" fillId="0" borderId="12" xfId="0" applyFont="1" applyBorder="1"/>
    <xf numFmtId="0" fontId="1" fillId="0" borderId="9" xfId="0" applyFont="1" applyBorder="1"/>
    <xf numFmtId="0" fontId="1" fillId="0" borderId="16" xfId="0" applyFont="1" applyBorder="1"/>
    <xf numFmtId="0" fontId="1" fillId="0" borderId="20" xfId="0" applyFont="1" applyBorder="1"/>
    <xf numFmtId="10" fontId="1" fillId="0" borderId="0" xfId="0" applyNumberFormat="1" applyFont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/>
    <xf numFmtId="14" fontId="1" fillId="0" borderId="0" xfId="0" applyNumberFormat="1" applyFont="1"/>
    <xf numFmtId="0" fontId="5" fillId="3" borderId="20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10" fontId="1" fillId="0" borderId="20" xfId="0" applyNumberFormat="1" applyFont="1" applyBorder="1"/>
    <xf numFmtId="10" fontId="10" fillId="4" borderId="20" xfId="0" applyNumberFormat="1" applyFont="1" applyFill="1" applyBorder="1" applyAlignment="1">
      <alignment horizontal="center" vertical="center" wrapText="1"/>
    </xf>
    <xf numFmtId="0" fontId="1" fillId="0" borderId="36" xfId="0" applyFont="1" applyBorder="1"/>
    <xf numFmtId="0" fontId="1" fillId="0" borderId="37" xfId="0" applyFont="1" applyBorder="1"/>
    <xf numFmtId="0" fontId="13" fillId="0" borderId="0" xfId="0" applyFont="1"/>
    <xf numFmtId="0" fontId="15" fillId="0" borderId="0" xfId="0" applyFont="1"/>
    <xf numFmtId="0" fontId="1" fillId="0" borderId="0" xfId="0" applyFont="1" applyAlignment="1">
      <alignment horizontal="left" vertical="center"/>
    </xf>
    <xf numFmtId="0" fontId="15" fillId="4" borderId="24" xfId="0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/>
    </xf>
    <xf numFmtId="0" fontId="3" fillId="0" borderId="19" xfId="0" applyFont="1" applyBorder="1"/>
    <xf numFmtId="0" fontId="2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10" xfId="0" applyFont="1" applyBorder="1"/>
    <xf numFmtId="0" fontId="0" fillId="0" borderId="0" xfId="0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" fillId="0" borderId="17" xfId="0" applyFont="1" applyBorder="1" applyAlignment="1">
      <alignment horizontal="center"/>
    </xf>
    <xf numFmtId="0" fontId="3" fillId="0" borderId="18" xfId="0" applyFont="1" applyBorder="1"/>
    <xf numFmtId="0" fontId="6" fillId="2" borderId="17" xfId="0" applyFont="1" applyFill="1" applyBorder="1" applyAlignment="1">
      <alignment horizontal="center"/>
    </xf>
    <xf numFmtId="0" fontId="3" fillId="0" borderId="25" xfId="0" applyFont="1" applyBorder="1"/>
    <xf numFmtId="0" fontId="7" fillId="2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8" fillId="4" borderId="28" xfId="0" applyFont="1" applyFill="1" applyBorder="1" applyAlignment="1">
      <alignment horizontal="center"/>
    </xf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3" fillId="0" borderId="35" xfId="0" applyFont="1" applyBorder="1"/>
    <xf numFmtId="0" fontId="9" fillId="4" borderId="17" xfId="0" applyFont="1" applyFill="1" applyBorder="1" applyAlignment="1">
      <alignment horizontal="center" wrapText="1"/>
    </xf>
    <xf numFmtId="0" fontId="9" fillId="4" borderId="38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3" fillId="0" borderId="40" xfId="0" applyFont="1" applyBorder="1"/>
    <xf numFmtId="0" fontId="3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10" fontId="10" fillId="4" borderId="26" xfId="0" applyNumberFormat="1" applyFont="1" applyFill="1" applyBorder="1" applyAlignment="1">
      <alignment horizontal="center" vertical="center"/>
    </xf>
    <xf numFmtId="0" fontId="9" fillId="4" borderId="38" xfId="0" applyFont="1" applyFill="1" applyBorder="1" applyAlignment="1">
      <alignment horizontal="center" wrapText="1"/>
    </xf>
    <xf numFmtId="0" fontId="11" fillId="3" borderId="38" xfId="0" applyFont="1" applyFill="1" applyBorder="1" applyAlignment="1">
      <alignment horizontal="center"/>
    </xf>
    <xf numFmtId="0" fontId="3" fillId="0" borderId="36" xfId="0" applyFont="1" applyBorder="1"/>
    <xf numFmtId="0" fontId="3" fillId="0" borderId="37" xfId="0" applyFont="1" applyBorder="1"/>
    <xf numFmtId="0" fontId="12" fillId="3" borderId="38" xfId="0" applyFont="1" applyFill="1" applyBorder="1" applyAlignment="1">
      <alignment horizontal="center" vertical="center"/>
    </xf>
    <xf numFmtId="0" fontId="14" fillId="5" borderId="38" xfId="0" applyFont="1" applyFill="1" applyBorder="1" applyAlignment="1">
      <alignment horizontal="center" vertical="center"/>
    </xf>
    <xf numFmtId="0" fontId="16" fillId="3" borderId="38" xfId="0" applyFont="1" applyFill="1" applyBorder="1" applyAlignment="1">
      <alignment horizontal="center" vertical="center"/>
    </xf>
    <xf numFmtId="0" fontId="0" fillId="0" borderId="44" xfId="0" applyBorder="1"/>
    <xf numFmtId="0" fontId="0" fillId="0" borderId="44" xfId="0" pivotButton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4" xfId="0" applyNumberFormat="1" applyBorder="1"/>
    <xf numFmtId="0" fontId="0" fillId="0" borderId="47" xfId="0" applyNumberFormat="1" applyBorder="1"/>
    <xf numFmtId="0" fontId="0" fillId="0" borderId="48" xfId="0" applyNumberFormat="1" applyBorder="1"/>
    <xf numFmtId="0" fontId="0" fillId="0" borderId="49" xfId="0" applyBorder="1"/>
    <xf numFmtId="0" fontId="0" fillId="0" borderId="49" xfId="0" applyNumberFormat="1" applyBorder="1"/>
    <xf numFmtId="0" fontId="0" fillId="0" borderId="24" xfId="0" applyNumberFormat="1" applyBorder="1"/>
    <xf numFmtId="0" fontId="0" fillId="0" borderId="50" xfId="0" applyNumberFormat="1" applyBorder="1"/>
    <xf numFmtId="0" fontId="0" fillId="0" borderId="51" xfId="0" applyBorder="1"/>
    <xf numFmtId="0" fontId="0" fillId="0" borderId="51" xfId="0" applyNumberFormat="1" applyBorder="1"/>
    <xf numFmtId="0" fontId="0" fillId="0" borderId="52" xfId="0" applyNumberFormat="1" applyBorder="1"/>
    <xf numFmtId="0" fontId="0" fillId="0" borderId="53" xfId="0" applyNumberFormat="1" applyBorder="1"/>
    <xf numFmtId="0" fontId="0" fillId="0" borderId="54" xfId="0" pivotButton="1" applyBorder="1"/>
    <xf numFmtId="0" fontId="0" fillId="0" borderId="54" xfId="0" applyBorder="1"/>
    <xf numFmtId="0" fontId="0" fillId="0" borderId="5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Selected Range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Data_1!$X$10</c:f>
              <c:strCache>
                <c:ptCount val="1"/>
                <c:pt idx="0">
                  <c:v>Confirmed</c:v>
                </c:pt>
              </c:strCache>
            </c:strRef>
          </c:tx>
          <c:invertIfNegative val="1"/>
          <c:cat>
            <c:numRef>
              <c:f>Data_1!$Y$9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Data_1!$Y$10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E-4ADE-969C-1536D177DB8C}"/>
            </c:ext>
          </c:extLst>
        </c:ser>
        <c:ser>
          <c:idx val="1"/>
          <c:order val="1"/>
          <c:tx>
            <c:strRef>
              <c:f>Data_1!$X$11</c:f>
              <c:strCache>
                <c:ptCount val="1"/>
                <c:pt idx="0">
                  <c:v>Vaccinated 1</c:v>
                </c:pt>
              </c:strCache>
            </c:strRef>
          </c:tx>
          <c:invertIfNegative val="1"/>
          <c:cat>
            <c:numRef>
              <c:f>Data_1!$Y$9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Data_1!$Y$11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E-4ADE-969C-1536D177DB8C}"/>
            </c:ext>
          </c:extLst>
        </c:ser>
        <c:ser>
          <c:idx val="2"/>
          <c:order val="2"/>
          <c:tx>
            <c:strRef>
              <c:f>Data_1!$X$12</c:f>
              <c:strCache>
                <c:ptCount val="1"/>
                <c:pt idx="0">
                  <c:v>Vacinated 2</c:v>
                </c:pt>
              </c:strCache>
            </c:strRef>
          </c:tx>
          <c:invertIfNegative val="1"/>
          <c:cat>
            <c:numRef>
              <c:f>Data_1!$Y$9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Data_1!$Y$12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E-4ADE-969C-1536D177DB8C}"/>
            </c:ext>
          </c:extLst>
        </c:ser>
        <c:ser>
          <c:idx val="3"/>
          <c:order val="3"/>
          <c:tx>
            <c:strRef>
              <c:f>Data_1!$X$13</c:f>
              <c:strCache>
                <c:ptCount val="1"/>
                <c:pt idx="0">
                  <c:v>Recovered</c:v>
                </c:pt>
              </c:strCache>
            </c:strRef>
          </c:tx>
          <c:invertIfNegative val="1"/>
          <c:cat>
            <c:numRef>
              <c:f>Data_1!$Y$9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Data_1!$Y$13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8E-4ADE-969C-1536D177DB8C}"/>
            </c:ext>
          </c:extLst>
        </c:ser>
        <c:ser>
          <c:idx val="4"/>
          <c:order val="4"/>
          <c:tx>
            <c:strRef>
              <c:f>Data_1!$X$14</c:f>
              <c:strCache>
                <c:ptCount val="1"/>
                <c:pt idx="0">
                  <c:v>Deaths</c:v>
                </c:pt>
              </c:strCache>
            </c:strRef>
          </c:tx>
          <c:invertIfNegative val="1"/>
          <c:cat>
            <c:numRef>
              <c:f>Data_1!$Y$9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Data_1!$Y$14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8E-4ADE-969C-1536D177D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87752"/>
        <c:axId val="193614280"/>
      </c:barChart>
      <c:catAx>
        <c:axId val="5448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614280"/>
        <c:crosses val="autoZero"/>
        <c:auto val="1"/>
        <c:lblAlgn val="ctr"/>
        <c:lblOffset val="100"/>
        <c:noMultiLvlLbl val="1"/>
      </c:catAx>
      <c:valAx>
        <c:axId val="193614280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5448775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Till the Selected Range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Data_1!$AA$10</c:f>
              <c:strCache>
                <c:ptCount val="1"/>
                <c:pt idx="0">
                  <c:v>Confirmed</c:v>
                </c:pt>
              </c:strCache>
            </c:strRef>
          </c:tx>
          <c:invertIfNegative val="1"/>
          <c:cat>
            <c:numRef>
              <c:f>Data_1!$AB$9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Data_1!$AB$10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4-44CA-80F3-5A7B89B5DFC0}"/>
            </c:ext>
          </c:extLst>
        </c:ser>
        <c:ser>
          <c:idx val="1"/>
          <c:order val="1"/>
          <c:tx>
            <c:strRef>
              <c:f>Data_1!$AA$11</c:f>
              <c:strCache>
                <c:ptCount val="1"/>
                <c:pt idx="0">
                  <c:v>Vaccinated 1</c:v>
                </c:pt>
              </c:strCache>
            </c:strRef>
          </c:tx>
          <c:invertIfNegative val="1"/>
          <c:cat>
            <c:numRef>
              <c:f>Data_1!$AB$9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Data_1!$AB$11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4-44CA-80F3-5A7B89B5DFC0}"/>
            </c:ext>
          </c:extLst>
        </c:ser>
        <c:ser>
          <c:idx val="2"/>
          <c:order val="2"/>
          <c:tx>
            <c:strRef>
              <c:f>Data_1!$AA$12</c:f>
              <c:strCache>
                <c:ptCount val="1"/>
                <c:pt idx="0">
                  <c:v>Vacinated 2</c:v>
                </c:pt>
              </c:strCache>
            </c:strRef>
          </c:tx>
          <c:invertIfNegative val="1"/>
          <c:cat>
            <c:numRef>
              <c:f>Data_1!$AB$9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Data_1!$AB$12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64-44CA-80F3-5A7B89B5DFC0}"/>
            </c:ext>
          </c:extLst>
        </c:ser>
        <c:ser>
          <c:idx val="3"/>
          <c:order val="3"/>
          <c:tx>
            <c:strRef>
              <c:f>Data_1!$AA$13</c:f>
              <c:strCache>
                <c:ptCount val="1"/>
                <c:pt idx="0">
                  <c:v>Recovered</c:v>
                </c:pt>
              </c:strCache>
            </c:strRef>
          </c:tx>
          <c:invertIfNegative val="1"/>
          <c:cat>
            <c:numRef>
              <c:f>Data_1!$AB$9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Data_1!$AB$13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64-44CA-80F3-5A7B89B5DFC0}"/>
            </c:ext>
          </c:extLst>
        </c:ser>
        <c:ser>
          <c:idx val="4"/>
          <c:order val="4"/>
          <c:tx>
            <c:strRef>
              <c:f>Data_1!$AA$14</c:f>
              <c:strCache>
                <c:ptCount val="1"/>
                <c:pt idx="0">
                  <c:v>Deaths</c:v>
                </c:pt>
              </c:strCache>
            </c:strRef>
          </c:tx>
          <c:invertIfNegative val="1"/>
          <c:cat>
            <c:numRef>
              <c:f>Data_1!$AB$9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Data_1!$AB$14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64-44CA-80F3-5A7B89B5D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2356587"/>
        <c:axId val="2036142843"/>
      </c:barChart>
      <c:catAx>
        <c:axId val="1132356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6142843"/>
        <c:crosses val="autoZero"/>
        <c:auto val="1"/>
        <c:lblAlgn val="ctr"/>
        <c:lblOffset val="100"/>
        <c:noMultiLvlLbl val="1"/>
      </c:catAx>
      <c:valAx>
        <c:axId val="2036142843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13235658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Selected Range VS Till the Selected Range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numRef>
              <c:f>Data_1!$T$9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Data_1!$T$10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0-4CDE-9881-BBE668254B58}"/>
            </c:ext>
          </c:extLst>
        </c:ser>
        <c:ser>
          <c:idx val="1"/>
          <c:order val="1"/>
          <c:invertIfNegative val="1"/>
          <c:cat>
            <c:numRef>
              <c:f>Data_1!$T$9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Data_1!$T$11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0-4CDE-9881-BBE668254B58}"/>
            </c:ext>
          </c:extLst>
        </c:ser>
        <c:ser>
          <c:idx val="2"/>
          <c:order val="2"/>
          <c:invertIfNegative val="1"/>
          <c:cat>
            <c:numRef>
              <c:f>Data_1!$T$9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Data_1!$T$12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0-4CDE-9881-BBE668254B58}"/>
            </c:ext>
          </c:extLst>
        </c:ser>
        <c:ser>
          <c:idx val="3"/>
          <c:order val="3"/>
          <c:invertIfNegative val="1"/>
          <c:cat>
            <c:numRef>
              <c:f>Data_1!$T$9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Data_1!$T$13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0-4CDE-9881-BBE668254B58}"/>
            </c:ext>
          </c:extLst>
        </c:ser>
        <c:ser>
          <c:idx val="4"/>
          <c:order val="4"/>
          <c:invertIfNegative val="1"/>
          <c:cat>
            <c:numRef>
              <c:f>Data_1!$T$9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Data_1!$T$14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0-4CDE-9881-BBE668254B58}"/>
            </c:ext>
          </c:extLst>
        </c:ser>
        <c:ser>
          <c:idx val="5"/>
          <c:order val="5"/>
          <c:invertIfNegative val="1"/>
          <c:cat>
            <c:numRef>
              <c:f>Data_1!$T$9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Data_1!$T$15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90-4CDE-9881-BBE668254B58}"/>
            </c:ext>
          </c:extLst>
        </c:ser>
        <c:ser>
          <c:idx val="6"/>
          <c:order val="6"/>
          <c:invertIfNegative val="1"/>
          <c:cat>
            <c:numRef>
              <c:f>Data_1!$T$9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Data_1!$T$16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90-4CDE-9881-BBE668254B58}"/>
            </c:ext>
          </c:extLst>
        </c:ser>
        <c:ser>
          <c:idx val="7"/>
          <c:order val="7"/>
          <c:invertIfNegative val="1"/>
          <c:cat>
            <c:numRef>
              <c:f>Data_1!$T$9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Data_1!$T$17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90-4CDE-9881-BBE668254B58}"/>
            </c:ext>
          </c:extLst>
        </c:ser>
        <c:ser>
          <c:idx val="8"/>
          <c:order val="8"/>
          <c:invertIfNegative val="1"/>
          <c:cat>
            <c:numRef>
              <c:f>Data_1!$T$9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Data_1!$T$18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90-4CDE-9881-BBE668254B58}"/>
            </c:ext>
          </c:extLst>
        </c:ser>
        <c:ser>
          <c:idx val="9"/>
          <c:order val="9"/>
          <c:invertIfNegative val="1"/>
          <c:cat>
            <c:numRef>
              <c:f>Data_1!$T$9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Data_1!$T$19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90-4CDE-9881-BBE668254B58}"/>
            </c:ext>
          </c:extLst>
        </c:ser>
        <c:ser>
          <c:idx val="10"/>
          <c:order val="10"/>
          <c:invertIfNegative val="1"/>
          <c:cat>
            <c:numRef>
              <c:f>Data_1!$T$9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Data_1!$T$20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90-4CDE-9881-BBE668254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8021275"/>
        <c:axId val="2121705323"/>
      </c:barChart>
      <c:catAx>
        <c:axId val="1548021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1705323"/>
        <c:crosses val="autoZero"/>
        <c:auto val="1"/>
        <c:lblAlgn val="ctr"/>
        <c:lblOffset val="100"/>
        <c:noMultiLvlLbl val="1"/>
      </c:catAx>
      <c:valAx>
        <c:axId val="2121705323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54802127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Comparison over two different Timeframes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Tested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Data_2!$O$22:$P$22</c:f>
              <c:strCache>
                <c:ptCount val="2"/>
                <c:pt idx="0">
                  <c:v>Comparision 1</c:v>
                </c:pt>
                <c:pt idx="1">
                  <c:v>Comparision 2</c:v>
                </c:pt>
              </c:strCache>
            </c:strRef>
          </c:cat>
          <c:val>
            <c:numRef>
              <c:f>Data_2!$O$23:$P$23</c:f>
              <c:numCache>
                <c:formatCode>General</c:formatCode>
                <c:ptCount val="2"/>
                <c:pt idx="0">
                  <c:v>27854998</c:v>
                </c:pt>
                <c:pt idx="1">
                  <c:v>21939904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9FC-4EEC-83E9-CDA1B5819E97}"/>
            </c:ext>
          </c:extLst>
        </c:ser>
        <c:ser>
          <c:idx val="1"/>
          <c:order val="1"/>
          <c:tx>
            <c:v>Confirmed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Data_2!$O$22:$P$22</c:f>
              <c:strCache>
                <c:ptCount val="2"/>
                <c:pt idx="0">
                  <c:v>Comparision 1</c:v>
                </c:pt>
                <c:pt idx="1">
                  <c:v>Comparision 2</c:v>
                </c:pt>
              </c:strCache>
            </c:strRef>
          </c:cat>
          <c:val>
            <c:numRef>
              <c:f>Data_2!$O$24:$P$24</c:f>
              <c:numCache>
                <c:formatCode>General</c:formatCode>
                <c:ptCount val="2"/>
                <c:pt idx="0">
                  <c:v>1149254</c:v>
                </c:pt>
                <c:pt idx="1">
                  <c:v>369918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9FC-4EEC-83E9-CDA1B5819E97}"/>
            </c:ext>
          </c:extLst>
        </c:ser>
        <c:ser>
          <c:idx val="2"/>
          <c:order val="2"/>
          <c:tx>
            <c:v>Vaccinated_1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Data_2!$O$22:$P$22</c:f>
              <c:strCache>
                <c:ptCount val="2"/>
                <c:pt idx="0">
                  <c:v>Comparision 1</c:v>
                </c:pt>
                <c:pt idx="1">
                  <c:v>Comparision 2</c:v>
                </c:pt>
              </c:strCache>
            </c:strRef>
          </c:cat>
          <c:val>
            <c:numRef>
              <c:f>Data_2!$O$25:$P$25</c:f>
              <c:numCache>
                <c:formatCode>General</c:formatCode>
                <c:ptCount val="2"/>
                <c:pt idx="0">
                  <c:v>41138312</c:v>
                </c:pt>
                <c:pt idx="1">
                  <c:v>56946506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9FC-4EEC-83E9-CDA1B5819E97}"/>
            </c:ext>
          </c:extLst>
        </c:ser>
        <c:ser>
          <c:idx val="3"/>
          <c:order val="3"/>
          <c:tx>
            <c:v>Vaccinated_2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Data_2!$O$22:$P$22</c:f>
              <c:strCache>
                <c:ptCount val="2"/>
                <c:pt idx="0">
                  <c:v>Comparision 1</c:v>
                </c:pt>
                <c:pt idx="1">
                  <c:v>Comparision 2</c:v>
                </c:pt>
              </c:strCache>
            </c:strRef>
          </c:cat>
          <c:val>
            <c:numRef>
              <c:f>Data_2!$O$26:$P$26</c:f>
              <c:numCache>
                <c:formatCode>General</c:formatCode>
                <c:ptCount val="2"/>
                <c:pt idx="0">
                  <c:v>4533839</c:v>
                </c:pt>
                <c:pt idx="1">
                  <c:v>43347788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9FC-4EEC-83E9-CDA1B5819E97}"/>
            </c:ext>
          </c:extLst>
        </c:ser>
        <c:ser>
          <c:idx val="4"/>
          <c:order val="4"/>
          <c:tx>
            <c:v>Recovered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Data_2!$O$22:$P$22</c:f>
              <c:strCache>
                <c:ptCount val="2"/>
                <c:pt idx="0">
                  <c:v>Comparision 1</c:v>
                </c:pt>
                <c:pt idx="1">
                  <c:v>Comparision 2</c:v>
                </c:pt>
              </c:strCache>
            </c:strRef>
          </c:cat>
          <c:val>
            <c:numRef>
              <c:f>Data_2!$O$27:$P$27</c:f>
              <c:numCache>
                <c:formatCode>General</c:formatCode>
                <c:ptCount val="2"/>
                <c:pt idx="0">
                  <c:v>1878012</c:v>
                </c:pt>
                <c:pt idx="1">
                  <c:v>404794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49FC-4EEC-83E9-CDA1B5819E97}"/>
            </c:ext>
          </c:extLst>
        </c:ser>
        <c:ser>
          <c:idx val="5"/>
          <c:order val="5"/>
          <c:tx>
            <c:v>Deaths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Data_2!$O$22:$P$22</c:f>
              <c:strCache>
                <c:ptCount val="2"/>
                <c:pt idx="0">
                  <c:v>Comparision 1</c:v>
                </c:pt>
                <c:pt idx="1">
                  <c:v>Comparision 2</c:v>
                </c:pt>
              </c:strCache>
            </c:strRef>
          </c:cat>
          <c:val>
            <c:numRef>
              <c:f>Data_2!$O$28:$P$28</c:f>
              <c:numCache>
                <c:formatCode>General</c:formatCode>
                <c:ptCount val="2"/>
                <c:pt idx="0">
                  <c:v>51452</c:v>
                </c:pt>
                <c:pt idx="1">
                  <c:v>3960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49FC-4EEC-83E9-CDA1B5819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696163"/>
        <c:axId val="1260512833"/>
      </c:barChart>
      <c:catAx>
        <c:axId val="67696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0512833"/>
        <c:crosses val="autoZero"/>
        <c:auto val="1"/>
        <c:lblAlgn val="ctr"/>
        <c:lblOffset val="100"/>
        <c:noMultiLvlLbl val="1"/>
      </c:catAx>
      <c:valAx>
        <c:axId val="1260512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69616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Count of Cities Category Wise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CATEGORY 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Dashboard_4!$AE$3</c:f>
              <c:strCache>
                <c:ptCount val="1"/>
                <c:pt idx="0">
                  <c:v>Category_wise_count</c:v>
                </c:pt>
              </c:strCache>
            </c:strRef>
          </c:cat>
          <c:val>
            <c:numRef>
              <c:f>Dashboard_4!$AE$4</c:f>
              <c:numCache>
                <c:formatCode>General</c:formatCode>
                <c:ptCount val="1"/>
                <c:pt idx="0">
                  <c:v>281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8AE-458F-A6DB-94FD034D3466}"/>
            </c:ext>
          </c:extLst>
        </c:ser>
        <c:ser>
          <c:idx val="1"/>
          <c:order val="1"/>
          <c:tx>
            <c:v>CATEGORY 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Dashboard_4!$AE$3</c:f>
              <c:strCache>
                <c:ptCount val="1"/>
                <c:pt idx="0">
                  <c:v>Category_wise_count</c:v>
                </c:pt>
              </c:strCache>
            </c:strRef>
          </c:cat>
          <c:val>
            <c:numRef>
              <c:f>Dashboard_4!$AE$5</c:f>
              <c:numCache>
                <c:formatCode>General</c:formatCode>
                <c:ptCount val="1"/>
                <c:pt idx="0">
                  <c:v>223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8AE-458F-A6DB-94FD034D3466}"/>
            </c:ext>
          </c:extLst>
        </c:ser>
        <c:ser>
          <c:idx val="2"/>
          <c:order val="2"/>
          <c:tx>
            <c:v>CATEGORY C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Dashboard_4!$AE$3</c:f>
              <c:strCache>
                <c:ptCount val="1"/>
                <c:pt idx="0">
                  <c:v>Category_wise_count</c:v>
                </c:pt>
              </c:strCache>
            </c:strRef>
          </c:cat>
          <c:val>
            <c:numRef>
              <c:f>Dashboard_4!$AE$6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8AE-458F-A6DB-94FD034D3466}"/>
            </c:ext>
          </c:extLst>
        </c:ser>
        <c:ser>
          <c:idx val="3"/>
          <c:order val="3"/>
          <c:tx>
            <c:v>CATEGORY 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Dashboard_4!$AE$3</c:f>
              <c:strCache>
                <c:ptCount val="1"/>
                <c:pt idx="0">
                  <c:v>Category_wise_count</c:v>
                </c:pt>
              </c:strCache>
            </c:strRef>
          </c:cat>
          <c:val>
            <c:numRef>
              <c:f>Dashboard_4!$AE$7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8AE-458F-A6DB-94FD034D3466}"/>
            </c:ext>
          </c:extLst>
        </c:ser>
        <c:ser>
          <c:idx val="4"/>
          <c:order val="4"/>
          <c:tx>
            <c:v>CATEGORY 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Dashboard_4!$AE$3</c:f>
              <c:strCache>
                <c:ptCount val="1"/>
                <c:pt idx="0">
                  <c:v>Category_wise_count</c:v>
                </c:pt>
              </c:strCache>
            </c:strRef>
          </c:cat>
          <c:val>
            <c:numRef>
              <c:f>Dashboard_4!$AE$8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8AE-458F-A6DB-94FD034D3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593166"/>
        <c:axId val="1950202065"/>
      </c:barChart>
      <c:catAx>
        <c:axId val="476593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0202065"/>
        <c:crosses val="autoZero"/>
        <c:auto val="1"/>
        <c:lblAlgn val="ctr"/>
        <c:lblOffset val="100"/>
        <c:noMultiLvlLbl val="1"/>
      </c:catAx>
      <c:valAx>
        <c:axId val="1950202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659316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Total Deaths Category Wise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Dashboard_4!$AF$3</c:f>
              <c:strCache>
                <c:ptCount val="1"/>
                <c:pt idx="0">
                  <c:v>total_deaths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85E3-4913-A0A9-050DEAF6A3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85E3-4913-A0A9-050DEAF6A3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85E3-4913-A0A9-050DEAF6A3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85E3-4913-A0A9-050DEAF6A3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85E3-4913-A0A9-050DEAF6A3A7}"/>
              </c:ext>
            </c:extLst>
          </c:dPt>
          <c:dLbls>
            <c:dLbl>
              <c:idx val="4"/>
              <c:spPr/>
              <c:txPr>
                <a:bodyPr/>
                <a:lstStyle/>
                <a:p>
                  <a:pPr lvl="0">
                    <a:defRPr sz="900" b="0" i="0">
                      <a:solidFill>
                        <a:srgbClr val="000000"/>
                      </a:solidFill>
                      <a:latin typeface="+mn-lt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85E3-4913-A0A9-050DEAF6A3A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Dashboard_4!$AD$4:$AD$8</c:f>
              <c:strCache>
                <c:ptCount val="5"/>
                <c:pt idx="0">
                  <c:v>CATEGORY A</c:v>
                </c:pt>
                <c:pt idx="1">
                  <c:v>CATEGORY B</c:v>
                </c:pt>
                <c:pt idx="2">
                  <c:v>CATEGORY C</c:v>
                </c:pt>
                <c:pt idx="3">
                  <c:v>CATEGORY D</c:v>
                </c:pt>
                <c:pt idx="4">
                  <c:v>CATEGORY E</c:v>
                </c:pt>
              </c:strCache>
            </c:strRef>
          </c:cat>
          <c:val>
            <c:numRef>
              <c:f>Dashboard_4!$AF$4:$AF$8</c:f>
              <c:numCache>
                <c:formatCode>General</c:formatCode>
                <c:ptCount val="5"/>
                <c:pt idx="0">
                  <c:v>163214</c:v>
                </c:pt>
                <c:pt idx="1">
                  <c:v>147649</c:v>
                </c:pt>
                <c:pt idx="2">
                  <c:v>84819</c:v>
                </c:pt>
                <c:pt idx="3">
                  <c:v>16281</c:v>
                </c:pt>
                <c:pt idx="4">
                  <c:v>26009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E3-4913-A0A9-050DEAF6A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Death % Category Wise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CATEGORY 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Dashboard_4!$AG$3</c:f>
              <c:strCache>
                <c:ptCount val="1"/>
                <c:pt idx="0">
                  <c:v>death_percentage</c:v>
                </c:pt>
              </c:strCache>
            </c:strRef>
          </c:cat>
          <c:val>
            <c:numRef>
              <c:f>Dashboard_4!$AG$4</c:f>
              <c:numCache>
                <c:formatCode>General</c:formatCode>
                <c:ptCount val="1"/>
                <c:pt idx="0">
                  <c:v>0.03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141-4F46-87AA-DF2EB5F0151D}"/>
            </c:ext>
          </c:extLst>
        </c:ser>
        <c:ser>
          <c:idx val="1"/>
          <c:order val="1"/>
          <c:tx>
            <c:v>CATEGORY 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Dashboard_4!$AG$3</c:f>
              <c:strCache>
                <c:ptCount val="1"/>
                <c:pt idx="0">
                  <c:v>death_percentage</c:v>
                </c:pt>
              </c:strCache>
            </c:strRef>
          </c:cat>
          <c:val>
            <c:numRef>
              <c:f>Dashboard_4!$AG$5</c:f>
              <c:numCache>
                <c:formatCode>General</c:formatCode>
                <c:ptCount val="1"/>
                <c:pt idx="0">
                  <c:v>0.03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141-4F46-87AA-DF2EB5F0151D}"/>
            </c:ext>
          </c:extLst>
        </c:ser>
        <c:ser>
          <c:idx val="2"/>
          <c:order val="2"/>
          <c:tx>
            <c:v>CATEGORY C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Dashboard_4!$AG$3</c:f>
              <c:strCache>
                <c:ptCount val="1"/>
                <c:pt idx="0">
                  <c:v>death_percentage</c:v>
                </c:pt>
              </c:strCache>
            </c:strRef>
          </c:cat>
          <c:val>
            <c:numRef>
              <c:f>Dashboard_4!$AG$6</c:f>
              <c:numCache>
                <c:formatCode>General</c:formatCode>
                <c:ptCount val="1"/>
                <c:pt idx="0">
                  <c:v>0.03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141-4F46-87AA-DF2EB5F0151D}"/>
            </c:ext>
          </c:extLst>
        </c:ser>
        <c:ser>
          <c:idx val="3"/>
          <c:order val="3"/>
          <c:tx>
            <c:v>CATEGORY 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Dashboard_4!$AG$3</c:f>
              <c:strCache>
                <c:ptCount val="1"/>
                <c:pt idx="0">
                  <c:v>death_percentage</c:v>
                </c:pt>
              </c:strCache>
            </c:strRef>
          </c:cat>
          <c:val>
            <c:numRef>
              <c:f>Dashboard_4!$AG$7</c:f>
              <c:numCache>
                <c:formatCode>General</c:formatCode>
                <c:ptCount val="1"/>
                <c:pt idx="0">
                  <c:v>0.17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141-4F46-87AA-DF2EB5F0151D}"/>
            </c:ext>
          </c:extLst>
        </c:ser>
        <c:ser>
          <c:idx val="4"/>
          <c:order val="4"/>
          <c:tx>
            <c:v>CATEGORY 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Dashboard_4!$AG$3</c:f>
              <c:strCache>
                <c:ptCount val="1"/>
                <c:pt idx="0">
                  <c:v>death_percentage</c:v>
                </c:pt>
              </c:strCache>
            </c:strRef>
          </c:cat>
          <c:val>
            <c:numRef>
              <c:f>Dashboard_4!$AG$8</c:f>
              <c:numCache>
                <c:formatCode>General</c:formatCode>
                <c:ptCount val="1"/>
                <c:pt idx="0">
                  <c:v>0.12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141-4F46-87AA-DF2EB5F01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130048"/>
        <c:axId val="1804926626"/>
      </c:barChart>
      <c:catAx>
        <c:axId val="165913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4926626"/>
        <c:crosses val="autoZero"/>
        <c:auto val="1"/>
        <c:lblAlgn val="ctr"/>
        <c:lblOffset val="100"/>
        <c:noMultiLvlLbl val="1"/>
      </c:catAx>
      <c:valAx>
        <c:axId val="1804926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913004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4</xdr:row>
      <xdr:rowOff>57150</xdr:rowOff>
    </xdr:from>
    <xdr:ext cx="4019550" cy="2733675"/>
    <xdr:graphicFrame macro="">
      <xdr:nvGraphicFramePr>
        <xdr:cNvPr id="2018195314" name="Chart 1">
          <a:extLst>
            <a:ext uri="{FF2B5EF4-FFF2-40B4-BE49-F238E27FC236}">
              <a16:creationId xmlns:a16="http://schemas.microsoft.com/office/drawing/2014/main" id="{00000000-0008-0000-0300-000072374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142875</xdr:colOff>
      <xdr:row>18</xdr:row>
      <xdr:rowOff>85725</xdr:rowOff>
    </xdr:from>
    <xdr:ext cx="4019550" cy="2733675"/>
    <xdr:graphicFrame macro="">
      <xdr:nvGraphicFramePr>
        <xdr:cNvPr id="1157552906" name="Chart 2">
          <a:extLst>
            <a:ext uri="{FF2B5EF4-FFF2-40B4-BE49-F238E27FC236}">
              <a16:creationId xmlns:a16="http://schemas.microsoft.com/office/drawing/2014/main" id="{00000000-0008-0000-0300-00000ADBF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266700</xdr:colOff>
      <xdr:row>4</xdr:row>
      <xdr:rowOff>28575</xdr:rowOff>
    </xdr:from>
    <xdr:ext cx="8429625" cy="5810250"/>
    <xdr:graphicFrame macro="">
      <xdr:nvGraphicFramePr>
        <xdr:cNvPr id="2009511402" name="Chart 3">
          <a:extLst>
            <a:ext uri="{FF2B5EF4-FFF2-40B4-BE49-F238E27FC236}">
              <a16:creationId xmlns:a16="http://schemas.microsoft.com/office/drawing/2014/main" id="{00000000-0008-0000-0300-0000EAB5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323850</xdr:colOff>
      <xdr:row>3</xdr:row>
      <xdr:rowOff>180975</xdr:rowOff>
    </xdr:from>
    <xdr:ext cx="10467975" cy="6029325"/>
    <xdr:graphicFrame macro="">
      <xdr:nvGraphicFramePr>
        <xdr:cNvPr id="308481382" name="Chart 4">
          <a:extLst>
            <a:ext uri="{FF2B5EF4-FFF2-40B4-BE49-F238E27FC236}">
              <a16:creationId xmlns:a16="http://schemas.microsoft.com/office/drawing/2014/main" id="{00000000-0008-0000-0400-0000660D6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514350</xdr:colOff>
      <xdr:row>5</xdr:row>
      <xdr:rowOff>28575</xdr:rowOff>
    </xdr:from>
    <xdr:ext cx="9182100" cy="73437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759713" y="108113"/>
          <a:ext cx="9172575" cy="734377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8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  <xdr:oneCellAnchor>
    <xdr:from>
      <xdr:col>17</xdr:col>
      <xdr:colOff>114300</xdr:colOff>
      <xdr:row>5</xdr:row>
      <xdr:rowOff>19050</xdr:rowOff>
    </xdr:from>
    <xdr:ext cx="9191625" cy="73437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750188" y="108113"/>
          <a:ext cx="9191625" cy="734377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8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  <xdr:oneCellAnchor>
    <xdr:from>
      <xdr:col>2</xdr:col>
      <xdr:colOff>476250</xdr:colOff>
      <xdr:row>44</xdr:row>
      <xdr:rowOff>0</xdr:rowOff>
    </xdr:from>
    <xdr:ext cx="17545050" cy="102012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0" y="0"/>
          <a:ext cx="10692000" cy="7560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8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  <xdr:oneCellAnchor>
    <xdr:from>
      <xdr:col>1</xdr:col>
      <xdr:colOff>76200</xdr:colOff>
      <xdr:row>99</xdr:row>
      <xdr:rowOff>38100</xdr:rowOff>
    </xdr:from>
    <xdr:ext cx="9172575" cy="70580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764475" y="255750"/>
          <a:ext cx="9163050" cy="70485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8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  <xdr:oneCellAnchor>
    <xdr:from>
      <xdr:col>17</xdr:col>
      <xdr:colOff>352425</xdr:colOff>
      <xdr:row>99</xdr:row>
      <xdr:rowOff>66675</xdr:rowOff>
    </xdr:from>
    <xdr:ext cx="9144000" cy="70580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778763" y="255750"/>
          <a:ext cx="9134475" cy="70485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8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  <xdr:oneCellAnchor>
    <xdr:from>
      <xdr:col>17</xdr:col>
      <xdr:colOff>409575</xdr:colOff>
      <xdr:row>137</xdr:row>
      <xdr:rowOff>104775</xdr:rowOff>
    </xdr:from>
    <xdr:ext cx="9105900" cy="732472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797813" y="122400"/>
          <a:ext cx="9096375" cy="73152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8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  <xdr:oneCellAnchor>
    <xdr:from>
      <xdr:col>1</xdr:col>
      <xdr:colOff>152400</xdr:colOff>
      <xdr:row>137</xdr:row>
      <xdr:rowOff>85725</xdr:rowOff>
    </xdr:from>
    <xdr:ext cx="9124950" cy="732472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788288" y="122400"/>
          <a:ext cx="9115425" cy="73152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8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  <xdr:oneCellAnchor>
    <xdr:from>
      <xdr:col>15</xdr:col>
      <xdr:colOff>28575</xdr:colOff>
      <xdr:row>21</xdr:row>
      <xdr:rowOff>142875</xdr:rowOff>
    </xdr:from>
    <xdr:ext cx="2076450" cy="89535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4317300" y="3337088"/>
          <a:ext cx="2057400" cy="88582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5F123D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23</xdr:col>
      <xdr:colOff>571500</xdr:colOff>
      <xdr:row>37</xdr:row>
      <xdr:rowOff>85725</xdr:rowOff>
    </xdr:from>
    <xdr:ext cx="800100" cy="2257425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 rot="5400000">
          <a:off x="4222050" y="3389475"/>
          <a:ext cx="2247900" cy="78105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5F123D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342900</xdr:colOff>
      <xdr:row>91</xdr:row>
      <xdr:rowOff>85725</xdr:rowOff>
    </xdr:from>
    <xdr:ext cx="819150" cy="225742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 rot="5400000">
          <a:off x="4222050" y="3379950"/>
          <a:ext cx="2247900" cy="8001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5F123D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180975</xdr:colOff>
      <xdr:row>115</xdr:row>
      <xdr:rowOff>9525</xdr:rowOff>
    </xdr:from>
    <xdr:ext cx="2076450" cy="87630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4317300" y="3346613"/>
          <a:ext cx="2057400" cy="86677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5F123D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27</xdr:col>
      <xdr:colOff>0</xdr:colOff>
      <xdr:row>130</xdr:row>
      <xdr:rowOff>85725</xdr:rowOff>
    </xdr:from>
    <xdr:ext cx="819150" cy="2257425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 rot="5400000">
          <a:off x="4222050" y="3379950"/>
          <a:ext cx="2247900" cy="8001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5F123D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266700</xdr:colOff>
      <xdr:row>152</xdr:row>
      <xdr:rowOff>171450</xdr:rowOff>
    </xdr:from>
    <xdr:ext cx="2076450" cy="89535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 rot="10800000">
          <a:off x="4317300" y="3337088"/>
          <a:ext cx="2057400" cy="88582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5F123D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6</xdr:row>
      <xdr:rowOff>180975</xdr:rowOff>
    </xdr:from>
    <xdr:ext cx="4838700" cy="3248025"/>
    <xdr:graphicFrame macro="">
      <xdr:nvGraphicFramePr>
        <xdr:cNvPr id="1422909562" name="Chart 5">
          <a:extLst>
            <a:ext uri="{FF2B5EF4-FFF2-40B4-BE49-F238E27FC236}">
              <a16:creationId xmlns:a16="http://schemas.microsoft.com/office/drawing/2014/main" id="{00000000-0008-0000-0600-00007AE0C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514350</xdr:colOff>
      <xdr:row>7</xdr:row>
      <xdr:rowOff>9525</xdr:rowOff>
    </xdr:from>
    <xdr:ext cx="4724400" cy="3228975"/>
    <xdr:graphicFrame macro="">
      <xdr:nvGraphicFramePr>
        <xdr:cNvPr id="253691934" name="Chart 6">
          <a:extLst>
            <a:ext uri="{FF2B5EF4-FFF2-40B4-BE49-F238E27FC236}">
              <a16:creationId xmlns:a16="http://schemas.microsoft.com/office/drawing/2014/main" id="{00000000-0008-0000-0600-00001E081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17</xdr:col>
      <xdr:colOff>0</xdr:colOff>
      <xdr:row>7</xdr:row>
      <xdr:rowOff>9525</xdr:rowOff>
    </xdr:from>
    <xdr:ext cx="4867275" cy="3228975"/>
    <xdr:graphicFrame macro="">
      <xdr:nvGraphicFramePr>
        <xdr:cNvPr id="100623004" name="Chart 7">
          <a:extLst>
            <a:ext uri="{FF2B5EF4-FFF2-40B4-BE49-F238E27FC236}">
              <a16:creationId xmlns:a16="http://schemas.microsoft.com/office/drawing/2014/main" id="{00000000-0008-0000-0600-00009C62F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ity" refreshedDate="45139.734631712963" refreshedVersion="8" recordCount="707" xr:uid="{00000000-000A-0000-FFFF-FFFF01000000}">
  <cacheSource type="worksheet">
    <worksheetSource ref="A1:L708" sheet="Data_3"/>
  </cacheSource>
  <cacheFields count="12">
    <cacheField name="StateName" numFmtId="0">
      <sharedItems count="36">
        <s v="Andaman and Nicobar Islands"/>
        <s v="Andhra Pradesh"/>
        <s v="Arunachal Pradesh"/>
        <s v="Assam"/>
        <s v="Bihar"/>
        <s v="Chandigarh"/>
        <s v="Chattisgarh"/>
        <s v="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Statefilter" numFmtId="0">
      <sharedItems count="36">
        <s v="Andaman and Nicobar Islands"/>
        <s v="Andhra Pradesh"/>
        <s v="Arunachal Pradesh"/>
        <s v="Assam"/>
        <s v="Bihar"/>
        <s v="Chandigarh"/>
        <s v="Chattisgarh"/>
        <s v="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DistrictName" numFmtId="0">
      <sharedItems/>
    </cacheField>
    <cacheField name="DistrictFilter" numFmtId="0">
      <sharedItems/>
    </cacheField>
    <cacheField name="population" numFmtId="0">
      <sharedItems containsSemiMixedTypes="0" containsString="0" containsNumber="1" containsInteger="1" minValue="6567" maxValue="19814000"/>
    </cacheField>
    <cacheField name="date" numFmtId="0">
      <sharedItems containsNonDate="0" containsDate="1" containsString="0" containsBlank="1" minDate="2020-05-17T00:00:00" maxDate="2021-11-01T00:00:00"/>
    </cacheField>
    <cacheField name="dose_1" numFmtId="0">
      <sharedItems containsSemiMixedTypes="0" containsString="0" containsNumber="1" containsInteger="1" minValue="0" maxValue="13055636"/>
    </cacheField>
    <cacheField name="dose_2" numFmtId="0">
      <sharedItems containsSemiMixedTypes="0" containsString="0" containsNumber="1" containsInteger="1" minValue="0" maxValue="7425404"/>
    </cacheField>
    <cacheField name="confirmed" numFmtId="0">
      <sharedItems containsSemiMixedTypes="0" containsString="0" containsNumber="1" containsInteger="1" minValue="0" maxValue="1439870"/>
    </cacheField>
    <cacheField name="deceased" numFmtId="0">
      <sharedItems containsSemiMixedTypes="0" containsString="0" containsNumber="1" containsInteger="1" minValue="0" maxValue="25091"/>
    </cacheField>
    <cacheField name="recovered" numFmtId="0">
      <sharedItems containsSemiMixedTypes="0" containsString="0" containsNumber="1" containsInteger="1" minValue="0" maxValue="1414431"/>
    </cacheField>
    <cacheField name="tested" numFmtId="0">
      <sharedItems containsSemiMixedTypes="0" containsString="0" containsNumber="1" containsInteger="1" minValue="1131" maxValue="301476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ity" refreshedDate="45139.734632060186" refreshedVersion="8" recordCount="613" xr:uid="{00000000-000A-0000-FFFF-FFFF00000000}">
  <cacheSource type="worksheet">
    <worksheetSource ref="A1:J614" sheet="Data_2"/>
  </cacheSource>
  <cacheFields count="10"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MonthName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month" numFmtId="0">
      <sharedItems containsSemiMixedTypes="0" containsString="0" containsNumber="1" containsInteger="1" minValue="1" maxValue="12"/>
    </cacheField>
    <cacheField name="week_of_month" numFmtId="0">
      <sharedItems containsSemiMixedTypes="0" containsString="0" containsNumber="1" containsInteger="1" minValue="1" maxValue="5" count="5">
        <n v="5"/>
        <n v="1"/>
        <n v="2"/>
        <n v="3"/>
        <n v="4"/>
      </sharedItems>
    </cacheField>
    <cacheField name="daily_confirmed" numFmtId="0">
      <sharedItems containsSemiMixedTypes="0" containsString="0" containsNumber="1" containsInteger="1" minValue="0" maxValue="828560"/>
    </cacheField>
    <cacheField name="daily_deceased" numFmtId="0">
      <sharedItems containsSemiMixedTypes="0" containsString="0" containsNumber="1" containsInteger="1" minValue="0" maxValue="12278"/>
    </cacheField>
    <cacheField name="daily_recovered" numFmtId="0">
      <sharedItems containsSemiMixedTypes="0" containsString="0" containsNumber="1" containsInteger="1" minValue="0" maxValue="844782"/>
    </cacheField>
    <cacheField name="daily_tested" numFmtId="0">
      <sharedItems containsSemiMixedTypes="0" containsString="0" containsNumber="1" containsInteger="1" minValue="0" maxValue="6021572"/>
    </cacheField>
    <cacheField name="daily_vaccinated1" numFmtId="0">
      <sharedItems containsSemiMixedTypes="0" containsString="0" containsNumber="1" containsInteger="1" minValue="0" maxValue="26969834"/>
    </cacheField>
    <cacheField name="daily_vaccinated2" numFmtId="0">
      <sharedItems containsSemiMixedTypes="0" containsString="0" containsNumber="1" containsInteger="1" minValue="0" maxValue="187964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7">
  <r>
    <x v="0"/>
    <x v="0"/>
    <s v="Nicobars"/>
    <s v="Nicobars"/>
    <n v="36842"/>
    <m/>
    <n v="25394"/>
    <n v="20313"/>
    <n v="0"/>
    <n v="0"/>
    <n v="0"/>
    <n v="18052"/>
  </r>
  <r>
    <x v="0"/>
    <x v="0"/>
    <s v="North and Middle Andaman"/>
    <s v="North and Middle Andaman"/>
    <n v="105597"/>
    <m/>
    <n v="78945"/>
    <n v="59522"/>
    <n v="0"/>
    <n v="0"/>
    <n v="0"/>
    <n v="51742"/>
  </r>
  <r>
    <x v="0"/>
    <x v="0"/>
    <s v="South Andaman"/>
    <s v="South Andaman"/>
    <n v="238142"/>
    <m/>
    <n v="189662"/>
    <n v="120322"/>
    <n v="0"/>
    <n v="0"/>
    <n v="0"/>
    <n v="116689"/>
  </r>
  <r>
    <x v="1"/>
    <x v="1"/>
    <s v="Anantapur"/>
    <s v="Anantapur"/>
    <n v="4083315"/>
    <d v="2020-11-26T00:00:00"/>
    <n v="2690082"/>
    <n v="1611476"/>
    <n v="157843"/>
    <n v="1093"/>
    <n v="156699"/>
    <n v="866006"/>
  </r>
  <r>
    <x v="1"/>
    <x v="1"/>
    <s v="Chittoor"/>
    <s v="Chittoor"/>
    <n v="4170468"/>
    <d v="2020-11-26T00:00:00"/>
    <n v="2832987"/>
    <n v="1807873"/>
    <n v="246935"/>
    <n v="1947"/>
    <n v="244144"/>
    <n v="903789"/>
  </r>
  <r>
    <x v="1"/>
    <x v="1"/>
    <s v="East Godavari"/>
    <s v="East Godavari"/>
    <n v="5151549"/>
    <d v="2020-11-26T00:00:00"/>
    <n v="3532220"/>
    <n v="1990578"/>
    <n v="293836"/>
    <n v="1290"/>
    <n v="291610"/>
    <n v="1091664"/>
  </r>
  <r>
    <x v="1"/>
    <x v="1"/>
    <s v="Guntur"/>
    <s v="Guntur"/>
    <n v="4889230"/>
    <d v="2020-11-26T00:00:00"/>
    <n v="3440118"/>
    <n v="1891773"/>
    <n v="178068"/>
    <n v="1237"/>
    <n v="176629"/>
    <n v="922857"/>
  </r>
  <r>
    <x v="1"/>
    <x v="1"/>
    <s v="Krishna"/>
    <s v="Krishna"/>
    <n v="4529009"/>
    <d v="2020-11-26T00:00:00"/>
    <n v="2971604"/>
    <n v="1914927"/>
    <n v="119348"/>
    <n v="1430"/>
    <n v="117130"/>
    <n v="841906"/>
  </r>
  <r>
    <x v="1"/>
    <x v="1"/>
    <s v="Kurnool"/>
    <s v="Kurnool"/>
    <n v="4046601"/>
    <d v="2020-11-26T00:00:00"/>
    <n v="2672759"/>
    <n v="1290419"/>
    <n v="124142"/>
    <n v="853"/>
    <n v="123264"/>
    <n v="929432"/>
  </r>
  <r>
    <x v="1"/>
    <x v="1"/>
    <s v="Prakasam"/>
    <s v="Prakasam"/>
    <n v="3392764"/>
    <d v="2020-11-26T00:00:00"/>
    <n v="2321031"/>
    <n v="1521177"/>
    <n v="138482"/>
    <n v="1124"/>
    <n v="136989"/>
    <n v="766581"/>
  </r>
  <r>
    <x v="1"/>
    <x v="1"/>
    <s v="S.P.S. Nellore"/>
    <s v="S.P.S. Nellore"/>
    <n v="2966082"/>
    <d v="2020-11-26T00:00:00"/>
    <n v="2143402"/>
    <n v="1403240"/>
    <n v="146388"/>
    <n v="1053"/>
    <n v="144919"/>
    <n v="756158"/>
  </r>
  <r>
    <x v="1"/>
    <x v="1"/>
    <s v="Srikakulam"/>
    <s v="Srikakulam"/>
    <n v="2699471"/>
    <d v="2020-11-26T00:00:00"/>
    <n v="1630248"/>
    <n v="974734"/>
    <n v="123109"/>
    <n v="786"/>
    <n v="122136"/>
    <n v="732453"/>
  </r>
  <r>
    <x v="1"/>
    <x v="1"/>
    <s v="Visakhapatnam"/>
    <s v="Visakhapatnam"/>
    <n v="4288113"/>
    <d v="2020-11-26T00:00:00"/>
    <n v="2999432"/>
    <n v="1864960"/>
    <n v="157737"/>
    <n v="1127"/>
    <n v="156492"/>
    <n v="823851"/>
  </r>
  <r>
    <x v="1"/>
    <x v="1"/>
    <s v="Vizianagaram"/>
    <s v="Vizianagaram"/>
    <n v="2342868"/>
    <d v="2020-11-26T00:00:00"/>
    <n v="1393491"/>
    <n v="996097"/>
    <n v="82967"/>
    <n v="672"/>
    <n v="82231"/>
    <n v="572916"/>
  </r>
  <r>
    <x v="1"/>
    <x v="1"/>
    <s v="West Godavari"/>
    <s v="West Godavari"/>
    <n v="3934782"/>
    <d v="2020-11-26T00:00:00"/>
    <n v="2525317"/>
    <n v="1778807"/>
    <n v="179077"/>
    <n v="1117"/>
    <n v="177680"/>
    <n v="882636"/>
  </r>
  <r>
    <x v="1"/>
    <x v="1"/>
    <s v="Y.S.R. Kadapa"/>
    <s v="Y.S.R. Kadapa"/>
    <n v="2884524"/>
    <d v="2020-11-26T00:00:00"/>
    <n v="1824032"/>
    <n v="1328711"/>
    <n v="115623"/>
    <n v="644"/>
    <n v="114904"/>
    <n v="729572"/>
  </r>
  <r>
    <x v="2"/>
    <x v="2"/>
    <s v="Anjaw"/>
    <s v="Anjaw"/>
    <n v="21089"/>
    <d v="2021-01-28T00:00:00"/>
    <n v="11695"/>
    <n v="7957"/>
    <n v="1068"/>
    <n v="3"/>
    <n v="1065"/>
    <n v="3379"/>
  </r>
  <r>
    <x v="2"/>
    <x v="2"/>
    <s v="Capital Complex"/>
    <s v="Capital Complex"/>
    <n v="235122"/>
    <d v="2020-12-24T00:00:00"/>
    <n v="0"/>
    <n v="0"/>
    <n v="0"/>
    <n v="0"/>
    <n v="0"/>
    <n v="115210"/>
  </r>
  <r>
    <x v="2"/>
    <x v="2"/>
    <s v="Changlang"/>
    <s v="Changlang"/>
    <n v="147951"/>
    <d v="2021-01-28T00:00:00"/>
    <n v="88857"/>
    <n v="55361"/>
    <n v="3807"/>
    <n v="22"/>
    <n v="3780"/>
    <n v="25764"/>
  </r>
  <r>
    <x v="2"/>
    <x v="2"/>
    <s v="East Kameng"/>
    <s v="East Kameng"/>
    <n v="78413"/>
    <d v="2021-01-28T00:00:00"/>
    <n v="22931"/>
    <n v="15646"/>
    <n v="1094"/>
    <n v="0"/>
    <n v="1094"/>
    <n v="8036"/>
  </r>
  <r>
    <x v="2"/>
    <x v="2"/>
    <s v="East Siang"/>
    <s v="East Siang"/>
    <n v="99019"/>
    <d v="2021-01-28T00:00:00"/>
    <n v="54001"/>
    <n v="39434"/>
    <n v="3206"/>
    <n v="17"/>
    <n v="3183"/>
    <n v="23470"/>
  </r>
  <r>
    <x v="2"/>
    <x v="2"/>
    <s v="Kamle"/>
    <s v="Kamle"/>
    <n v="22256"/>
    <d v="2021-01-28T00:00:00"/>
    <n v="6946"/>
    <n v="3874"/>
    <n v="512"/>
    <n v="0"/>
    <n v="512"/>
    <n v="1641"/>
  </r>
  <r>
    <x v="2"/>
    <x v="2"/>
    <s v="Kra Daadi"/>
    <s v="Kra Daadi"/>
    <n v="6567"/>
    <d v="2021-01-28T00:00:00"/>
    <n v="6275"/>
    <n v="3272"/>
    <n v="270"/>
    <n v="0"/>
    <n v="270"/>
    <n v="3353"/>
  </r>
  <r>
    <x v="2"/>
    <x v="2"/>
    <s v="Kurung Kumey"/>
    <s v="Kurung Kumey"/>
    <n v="89717"/>
    <d v="2021-01-28T00:00:00"/>
    <n v="9121"/>
    <n v="5601"/>
    <n v="511"/>
    <n v="1"/>
    <n v="510"/>
    <n v="4456"/>
  </r>
  <r>
    <x v="2"/>
    <x v="2"/>
    <s v="Lepa Rada"/>
    <s v="Lepa Rada"/>
    <n v="13769"/>
    <d v="2021-01-28T00:00:00"/>
    <n v="13328"/>
    <n v="10176"/>
    <n v="874"/>
    <n v="3"/>
    <n v="871"/>
    <n v="7184"/>
  </r>
  <r>
    <x v="2"/>
    <x v="2"/>
    <s v="Lohit"/>
    <s v="Lohit"/>
    <n v="145538"/>
    <d v="2021-01-28T00:00:00"/>
    <n v="31120"/>
    <n v="22003"/>
    <n v="2885"/>
    <n v="26"/>
    <n v="2851"/>
    <n v="16387"/>
  </r>
  <r>
    <x v="2"/>
    <x v="2"/>
    <s v="Longding"/>
    <s v="Longding"/>
    <n v="60000"/>
    <d v="2021-01-28T00:00:00"/>
    <n v="19259"/>
    <n v="7826"/>
    <n v="752"/>
    <n v="2"/>
    <n v="749"/>
    <n v="10718"/>
  </r>
  <r>
    <x v="2"/>
    <x v="2"/>
    <s v="Lower Dibang Valley"/>
    <s v="Lower Dibang Valley"/>
    <n v="53986"/>
    <d v="2021-01-28T00:00:00"/>
    <n v="32639"/>
    <n v="22089"/>
    <n v="2426"/>
    <n v="11"/>
    <n v="2397"/>
    <n v="13382"/>
  </r>
  <r>
    <x v="2"/>
    <x v="2"/>
    <s v="Lower Siang"/>
    <s v="Lower Siang"/>
    <n v="80597"/>
    <d v="2021-01-28T00:00:00"/>
    <n v="16565"/>
    <n v="9990"/>
    <n v="738"/>
    <n v="8"/>
    <n v="730"/>
    <n v="7439"/>
  </r>
  <r>
    <x v="2"/>
    <x v="2"/>
    <s v="Lower Subansiri"/>
    <s v="Lower Subansiri"/>
    <n v="82839"/>
    <d v="2021-01-28T00:00:00"/>
    <n v="26916"/>
    <n v="18827"/>
    <n v="3036"/>
    <n v="15"/>
    <n v="3015"/>
    <n v="12082"/>
  </r>
  <r>
    <x v="2"/>
    <x v="2"/>
    <s v="Namsai"/>
    <s v="Namsai"/>
    <n v="95950"/>
    <d v="2021-01-28T00:00:00"/>
    <n v="63539"/>
    <n v="47104"/>
    <n v="2124"/>
    <n v="17"/>
    <n v="2102"/>
    <n v="21049"/>
  </r>
  <r>
    <x v="2"/>
    <x v="2"/>
    <s v="Pakke Kessang"/>
    <s v="Pakke Kessang"/>
    <n v="6790"/>
    <d v="2021-01-28T00:00:00"/>
    <n v="8004"/>
    <n v="4998"/>
    <n v="453"/>
    <n v="0"/>
    <n v="453"/>
    <n v="3553"/>
  </r>
  <r>
    <x v="2"/>
    <x v="2"/>
    <s v="Papum Pare"/>
    <s v="Papum Pare"/>
    <n v="176385"/>
    <d v="2021-01-28T00:00:00"/>
    <n v="141168"/>
    <n v="100258"/>
    <n v="18316"/>
    <n v="98"/>
    <n v="18212"/>
    <n v="51118"/>
  </r>
  <r>
    <x v="2"/>
    <x v="2"/>
    <s v="Shi Yomi"/>
    <s v="Shi Yomi"/>
    <n v="13310"/>
    <d v="2021-01-28T00:00:00"/>
    <n v="6910"/>
    <n v="5663"/>
    <n v="262"/>
    <n v="0"/>
    <n v="261"/>
    <n v="2300"/>
  </r>
  <r>
    <x v="2"/>
    <x v="2"/>
    <s v="Siang"/>
    <s v="Siang"/>
    <n v="31920"/>
    <d v="2021-01-28T00:00:00"/>
    <n v="14408"/>
    <n v="9068"/>
    <n v="411"/>
    <n v="3"/>
    <n v="408"/>
    <n v="4475"/>
  </r>
  <r>
    <x v="2"/>
    <x v="2"/>
    <s v="Tawang"/>
    <s v="Tawang"/>
    <n v="49950"/>
    <d v="2021-01-28T00:00:00"/>
    <n v="29553"/>
    <n v="23287"/>
    <n v="2577"/>
    <n v="20"/>
    <n v="2533"/>
    <n v="15512"/>
  </r>
  <r>
    <x v="2"/>
    <x v="2"/>
    <s v="Tirap"/>
    <s v="Tirap"/>
    <n v="111997"/>
    <d v="2021-01-28T00:00:00"/>
    <n v="31565"/>
    <n v="21200"/>
    <n v="1109"/>
    <n v="5"/>
    <n v="1102"/>
    <n v="15211"/>
  </r>
  <r>
    <x v="2"/>
    <x v="2"/>
    <s v="Upper Dibang Valley"/>
    <s v="Upper Dibang Valley"/>
    <n v="7948"/>
    <d v="2021-01-28T00:00:00"/>
    <n v="4156"/>
    <n v="2603"/>
    <n v="337"/>
    <n v="2"/>
    <n v="335"/>
    <n v="2078"/>
  </r>
  <r>
    <x v="2"/>
    <x v="2"/>
    <s v="Upper Siang"/>
    <s v="Upper Siang"/>
    <n v="35289"/>
    <d v="2021-01-28T00:00:00"/>
    <n v="18594"/>
    <n v="13671"/>
    <n v="1016"/>
    <n v="1"/>
    <n v="1015"/>
    <n v="7072"/>
  </r>
  <r>
    <x v="2"/>
    <x v="2"/>
    <s v="Upper Subansiri"/>
    <s v="Upper Subansiri"/>
    <n v="83205"/>
    <d v="2021-01-28T00:00:00"/>
    <n v="24842"/>
    <n v="16390"/>
    <n v="1958"/>
    <n v="6"/>
    <n v="1952"/>
    <n v="7196"/>
  </r>
  <r>
    <x v="2"/>
    <x v="2"/>
    <s v="West Kameng"/>
    <s v="West Kameng"/>
    <n v="87013"/>
    <d v="2021-01-28T00:00:00"/>
    <n v="55710"/>
    <n v="40321"/>
    <n v="3545"/>
    <n v="14"/>
    <n v="3518"/>
    <n v="29927"/>
  </r>
  <r>
    <x v="2"/>
    <x v="2"/>
    <s v="West Siang"/>
    <s v="West Siang"/>
    <n v="112272"/>
    <d v="2021-01-28T00:00:00"/>
    <n v="33773"/>
    <n v="27867"/>
    <n v="1868"/>
    <n v="6"/>
    <n v="1856"/>
    <n v="14126"/>
  </r>
  <r>
    <x v="3"/>
    <x v="3"/>
    <s v="Baksa"/>
    <s v="Baksa"/>
    <n v="953773"/>
    <m/>
    <n v="553967"/>
    <n v="136574"/>
    <n v="0"/>
    <n v="0"/>
    <n v="0"/>
    <n v="467348"/>
  </r>
  <r>
    <x v="3"/>
    <x v="3"/>
    <s v="Barpeta"/>
    <s v="Barpeta"/>
    <n v="1693190"/>
    <m/>
    <n v="1095048"/>
    <n v="448006"/>
    <n v="0"/>
    <n v="0"/>
    <n v="0"/>
    <n v="829663"/>
  </r>
  <r>
    <x v="3"/>
    <x v="3"/>
    <s v="Biswanath"/>
    <s v="Biswanath"/>
    <n v="612491"/>
    <m/>
    <n v="456088"/>
    <n v="213437"/>
    <n v="0"/>
    <n v="0"/>
    <n v="0"/>
    <n v="300120"/>
  </r>
  <r>
    <x v="3"/>
    <x v="3"/>
    <s v="Bongaigaon"/>
    <s v="Bongaigaon"/>
    <n v="732639"/>
    <m/>
    <n v="493242"/>
    <n v="183782"/>
    <n v="0"/>
    <n v="0"/>
    <n v="0"/>
    <n v="358993"/>
  </r>
  <r>
    <x v="3"/>
    <x v="3"/>
    <s v="Cachar"/>
    <s v="Cachar"/>
    <n v="1736319"/>
    <m/>
    <n v="1101266"/>
    <n v="402535"/>
    <n v="0"/>
    <n v="0"/>
    <n v="0"/>
    <n v="850796"/>
  </r>
  <r>
    <x v="3"/>
    <x v="3"/>
    <s v="Chirang"/>
    <s v="Chirang"/>
    <n v="481818"/>
    <m/>
    <n v="288696"/>
    <n v="102397"/>
    <n v="0"/>
    <n v="0"/>
    <n v="0"/>
    <n v="236090"/>
  </r>
  <r>
    <x v="3"/>
    <x v="3"/>
    <s v="Darrang"/>
    <s v="Darrang"/>
    <n v="908090"/>
    <m/>
    <n v="596783"/>
    <n v="183724"/>
    <n v="0"/>
    <n v="0"/>
    <n v="0"/>
    <n v="444964"/>
  </r>
  <r>
    <x v="3"/>
    <x v="3"/>
    <s v="Dhemaji"/>
    <s v="Dhemaji"/>
    <n v="688077"/>
    <m/>
    <n v="431792"/>
    <n v="184251"/>
    <n v="0"/>
    <n v="0"/>
    <n v="0"/>
    <n v="337157"/>
  </r>
  <r>
    <x v="3"/>
    <x v="3"/>
    <s v="Dhubri"/>
    <s v="Dhubri"/>
    <n v="1948632"/>
    <m/>
    <n v="945264"/>
    <n v="229696"/>
    <n v="0"/>
    <n v="0"/>
    <n v="0"/>
    <n v="954829"/>
  </r>
  <r>
    <x v="3"/>
    <x v="3"/>
    <s v="Dibrugarh"/>
    <s v="Dibrugarh"/>
    <n v="1327748"/>
    <d v="2021-02-01T00:00:00"/>
    <n v="914640"/>
    <n v="430800"/>
    <n v="0"/>
    <n v="0"/>
    <n v="0"/>
    <n v="301657"/>
  </r>
  <r>
    <x v="3"/>
    <x v="3"/>
    <s v="Dima Hasao"/>
    <s v="Dima Hasao"/>
    <n v="213529"/>
    <m/>
    <n v="116318"/>
    <n v="62593"/>
    <n v="0"/>
    <n v="0"/>
    <n v="0"/>
    <n v="104629"/>
  </r>
  <r>
    <x v="3"/>
    <x v="3"/>
    <s v="Goalpara"/>
    <s v="Goalpara"/>
    <n v="1008959"/>
    <m/>
    <n v="662016"/>
    <n v="195521"/>
    <n v="0"/>
    <n v="0"/>
    <n v="0"/>
    <n v="494389"/>
  </r>
  <r>
    <x v="3"/>
    <x v="3"/>
    <s v="Golaghat"/>
    <s v="Golaghat"/>
    <n v="1058674"/>
    <m/>
    <n v="711564"/>
    <n v="306745"/>
    <n v="0"/>
    <n v="0"/>
    <n v="0"/>
    <n v="518750"/>
  </r>
  <r>
    <x v="3"/>
    <x v="3"/>
    <s v="Hailakandi"/>
    <s v="Hailakandi"/>
    <n v="659260"/>
    <m/>
    <n v="422295"/>
    <n v="146888"/>
    <n v="0"/>
    <n v="0"/>
    <n v="0"/>
    <n v="323037"/>
  </r>
  <r>
    <x v="3"/>
    <x v="3"/>
    <s v="Hojai"/>
    <s v="Hojai"/>
    <n v="931218"/>
    <m/>
    <n v="602504"/>
    <n v="274035"/>
    <n v="0"/>
    <n v="0"/>
    <n v="0"/>
    <n v="456296"/>
  </r>
  <r>
    <x v="3"/>
    <x v="3"/>
    <s v="Jorhat"/>
    <s v="Jorhat"/>
    <n v="1091295"/>
    <m/>
    <n v="649267"/>
    <n v="297724"/>
    <n v="0"/>
    <n v="0"/>
    <n v="0"/>
    <n v="534734"/>
  </r>
  <r>
    <x v="3"/>
    <x v="3"/>
    <s v="Kamrup"/>
    <s v="Kamrup"/>
    <n v="1517202"/>
    <m/>
    <n v="1079092"/>
    <n v="409628"/>
    <n v="0"/>
    <n v="0"/>
    <n v="0"/>
    <n v="743428"/>
  </r>
  <r>
    <x v="3"/>
    <x v="3"/>
    <s v="Kamrup Metropolitan"/>
    <s v="Kamrup Metropolitan"/>
    <n v="1260419"/>
    <m/>
    <n v="1246239"/>
    <n v="875897"/>
    <n v="0"/>
    <n v="0"/>
    <n v="0"/>
    <n v="617605"/>
  </r>
  <r>
    <x v="3"/>
    <x v="3"/>
    <s v="Karbi Anglong"/>
    <s v="Karbi Anglong"/>
    <n v="965280"/>
    <m/>
    <n v="284600"/>
    <n v="102798"/>
    <n v="0"/>
    <n v="0"/>
    <n v="0"/>
    <n v="472987"/>
  </r>
  <r>
    <x v="3"/>
    <x v="3"/>
    <s v="Karimganj"/>
    <s v="Karimganj"/>
    <n v="1217002"/>
    <m/>
    <n v="681216"/>
    <n v="203575"/>
    <n v="0"/>
    <n v="0"/>
    <n v="0"/>
    <n v="596330"/>
  </r>
  <r>
    <x v="3"/>
    <x v="3"/>
    <s v="Kokrajhar"/>
    <s v="Kokrajhar"/>
    <n v="886999"/>
    <m/>
    <n v="538901"/>
    <n v="156488"/>
    <n v="0"/>
    <n v="0"/>
    <n v="0"/>
    <n v="434629"/>
  </r>
  <r>
    <x v="3"/>
    <x v="3"/>
    <s v="Lakhimpur"/>
    <s v="Lakhimpur"/>
    <n v="1040644"/>
    <m/>
    <n v="681386"/>
    <n v="301369"/>
    <n v="0"/>
    <n v="0"/>
    <n v="0"/>
    <n v="509915"/>
  </r>
  <r>
    <x v="3"/>
    <x v="3"/>
    <s v="Majuli"/>
    <s v="Majuli"/>
    <n v="167304"/>
    <m/>
    <n v="117599"/>
    <n v="82507"/>
    <n v="0"/>
    <n v="0"/>
    <n v="0"/>
    <n v="81978"/>
  </r>
  <r>
    <x v="3"/>
    <x v="3"/>
    <s v="Morigaon"/>
    <s v="Morigaon"/>
    <n v="957853"/>
    <m/>
    <n v="592446"/>
    <n v="212146"/>
    <n v="0"/>
    <n v="0"/>
    <n v="0"/>
    <n v="469347"/>
  </r>
  <r>
    <x v="3"/>
    <x v="3"/>
    <s v="Nagaon"/>
    <s v="Nagaon"/>
    <n v="2826006"/>
    <m/>
    <n v="1203831"/>
    <n v="448081"/>
    <n v="0"/>
    <n v="0"/>
    <n v="0"/>
    <n v="1384742"/>
  </r>
  <r>
    <x v="3"/>
    <x v="3"/>
    <s v="Nalbari"/>
    <s v="Nalbari"/>
    <n v="769919"/>
    <m/>
    <n v="483076"/>
    <n v="168392"/>
    <n v="0"/>
    <n v="0"/>
    <n v="0"/>
    <n v="377260"/>
  </r>
  <r>
    <x v="3"/>
    <x v="3"/>
    <s v="Sivasagar"/>
    <s v="Sivasagar"/>
    <n v="1150253"/>
    <m/>
    <n v="478954"/>
    <n v="223921"/>
    <n v="0"/>
    <n v="0"/>
    <n v="0"/>
    <n v="563623"/>
  </r>
  <r>
    <x v="3"/>
    <x v="3"/>
    <s v="Sonitpur"/>
    <s v="Sonitpur"/>
    <n v="1925975"/>
    <m/>
    <n v="767841"/>
    <n v="434213"/>
    <n v="0"/>
    <n v="0"/>
    <n v="0"/>
    <n v="943727"/>
  </r>
  <r>
    <x v="3"/>
    <x v="3"/>
    <s v="South Salmara Mankachar"/>
    <s v="South Salmara Mankachar"/>
    <n v="555114"/>
    <m/>
    <n v="239906"/>
    <n v="76599"/>
    <n v="0"/>
    <n v="0"/>
    <n v="0"/>
    <n v="272005"/>
  </r>
  <r>
    <x v="3"/>
    <x v="3"/>
    <s v="Tinsukia"/>
    <s v="Tinsukia"/>
    <n v="1316948"/>
    <m/>
    <n v="795057"/>
    <n v="286170"/>
    <n v="0"/>
    <n v="0"/>
    <n v="0"/>
    <n v="645304"/>
  </r>
  <r>
    <x v="3"/>
    <x v="3"/>
    <s v="Udalguri"/>
    <s v="Udalguri"/>
    <n v="832769"/>
    <d v="2020-09-16T00:00:00"/>
    <n v="504439"/>
    <n v="133919"/>
    <n v="0"/>
    <n v="0"/>
    <n v="0"/>
    <n v="24661"/>
  </r>
  <r>
    <x v="3"/>
    <x v="3"/>
    <s v="West Karbi Anglong"/>
    <s v="West Karbi Anglong"/>
    <n v="300320"/>
    <m/>
    <n v="127612"/>
    <n v="42942"/>
    <n v="0"/>
    <n v="0"/>
    <n v="0"/>
    <n v="147156"/>
  </r>
  <r>
    <x v="4"/>
    <x v="4"/>
    <s v="Araria"/>
    <s v="Araria"/>
    <n v="2806200"/>
    <d v="2020-10-03T00:00:00"/>
    <n v="1177154"/>
    <n v="395227"/>
    <n v="14978"/>
    <n v="116"/>
    <n v="14859"/>
    <n v="226710"/>
  </r>
  <r>
    <x v="4"/>
    <x v="4"/>
    <s v="Arwal"/>
    <s v="Arwal"/>
    <n v="700843"/>
    <d v="2021-01-31T00:00:00"/>
    <n v="345175"/>
    <n v="116424"/>
    <n v="7381"/>
    <n v="74"/>
    <n v="7307"/>
    <n v="105314"/>
  </r>
  <r>
    <x v="4"/>
    <x v="4"/>
    <s v="Banka"/>
    <s v="Banka"/>
    <n v="2029339"/>
    <d v="2021-01-31T00:00:00"/>
    <n v="935177"/>
    <n v="351254"/>
    <n v="7379"/>
    <n v="112"/>
    <n v="7267"/>
    <n v="368465"/>
  </r>
  <r>
    <x v="4"/>
    <x v="4"/>
    <s v="Begusarai"/>
    <s v="Begusarai"/>
    <n v="2954367"/>
    <d v="2020-09-26T00:00:00"/>
    <n v="1430906"/>
    <n v="480982"/>
    <n v="27212"/>
    <n v="457"/>
    <n v="26754"/>
    <n v="227276"/>
  </r>
  <r>
    <x v="4"/>
    <x v="4"/>
    <s v="Bhagalpur"/>
    <s v="Bhagalpur"/>
    <n v="3032226"/>
    <d v="2021-01-31T00:00:00"/>
    <n v="1494951"/>
    <n v="650332"/>
    <n v="25840"/>
    <n v="309"/>
    <n v="25531"/>
    <n v="595033"/>
  </r>
  <r>
    <x v="4"/>
    <x v="4"/>
    <s v="Bhojpur"/>
    <s v="Bhojpur"/>
    <n v="2720155"/>
    <d v="2021-01-31T00:00:00"/>
    <n v="1291186"/>
    <n v="382719"/>
    <n v="10210"/>
    <n v="159"/>
    <n v="10051"/>
    <n v="471543"/>
  </r>
  <r>
    <x v="4"/>
    <x v="4"/>
    <s v="Buxar"/>
    <s v="Buxar"/>
    <n v="1707643"/>
    <d v="2021-01-31T00:00:00"/>
    <n v="907374"/>
    <n v="322555"/>
    <n v="9248"/>
    <n v="182"/>
    <n v="9066"/>
    <n v="466052"/>
  </r>
  <r>
    <x v="4"/>
    <x v="4"/>
    <s v="Darbhanga"/>
    <s v="Darbhanga"/>
    <n v="3921971"/>
    <d v="2021-01-11T00:00:00"/>
    <n v="1869372"/>
    <n v="741553"/>
    <n v="10937"/>
    <n v="370"/>
    <n v="10567"/>
    <n v="453910"/>
  </r>
  <r>
    <x v="4"/>
    <x v="4"/>
    <s v="East Champaran"/>
    <s v="East Champaran"/>
    <n v="5082868"/>
    <d v="2020-11-03T00:00:00"/>
    <n v="2498559"/>
    <n v="1002939"/>
    <n v="19017"/>
    <n v="430"/>
    <n v="18585"/>
    <n v="557640"/>
  </r>
  <r>
    <x v="4"/>
    <x v="4"/>
    <s v="Gaya"/>
    <s v="Gaya"/>
    <n v="4379383"/>
    <d v="2021-01-31T00:00:00"/>
    <n v="1925234"/>
    <n v="722746"/>
    <n v="33952"/>
    <n v="280"/>
    <n v="33672"/>
    <n v="889335"/>
  </r>
  <r>
    <x v="4"/>
    <x v="4"/>
    <s v="Gopalganj"/>
    <s v="Gopalganj"/>
    <n v="2558037"/>
    <d v="2021-01-31T00:00:00"/>
    <n v="1286763"/>
    <n v="481968"/>
    <n v="16685"/>
    <n v="94"/>
    <n v="16591"/>
    <n v="570996"/>
  </r>
  <r>
    <x v="4"/>
    <x v="4"/>
    <s v="Jamui"/>
    <s v="Jamui"/>
    <n v="1756078"/>
    <d v="2021-01-31T00:00:00"/>
    <n v="800488"/>
    <n v="222093"/>
    <n v="9418"/>
    <n v="106"/>
    <n v="9312"/>
    <n v="346714"/>
  </r>
  <r>
    <x v="4"/>
    <x v="4"/>
    <s v="Jehanabad"/>
    <s v="Jehanabad"/>
    <n v="1124176"/>
    <d v="2021-01-31T00:00:00"/>
    <n v="498448"/>
    <n v="184446"/>
    <n v="10783"/>
    <n v="109"/>
    <n v="10674"/>
    <n v="497646"/>
  </r>
  <r>
    <x v="4"/>
    <x v="4"/>
    <s v="Kaimur"/>
    <s v="Kaimur"/>
    <n v="1626900"/>
    <d v="2021-01-31T00:00:00"/>
    <n v="801438"/>
    <n v="225437"/>
    <n v="4984"/>
    <n v="147"/>
    <n v="4837"/>
    <n v="444824"/>
  </r>
  <r>
    <x v="4"/>
    <x v="4"/>
    <s v="Katihar"/>
    <s v="Katihar"/>
    <n v="3068149"/>
    <d v="2021-01-31T00:00:00"/>
    <n v="1451838"/>
    <n v="403046"/>
    <n v="18145"/>
    <n v="94"/>
    <n v="18051"/>
    <n v="565510"/>
  </r>
  <r>
    <x v="4"/>
    <x v="4"/>
    <s v="Khagaria"/>
    <s v="Khagaria"/>
    <n v="1657599"/>
    <d v="2020-10-04T00:00:00"/>
    <n v="775019"/>
    <n v="222012"/>
    <n v="10064"/>
    <n v="88"/>
    <n v="9976"/>
    <n v="153372"/>
  </r>
  <r>
    <x v="4"/>
    <x v="4"/>
    <s v="Kishanganj"/>
    <s v="Kishanganj"/>
    <n v="1690948"/>
    <d v="2021-01-31T00:00:00"/>
    <n v="757066"/>
    <n v="205274"/>
    <n v="10128"/>
    <n v="66"/>
    <n v="10057"/>
    <n v="299385"/>
  </r>
  <r>
    <x v="4"/>
    <x v="4"/>
    <s v="Lakhisarai"/>
    <s v="Lakhisarai"/>
    <n v="1000717"/>
    <d v="2021-01-31T00:00:00"/>
    <n v="461970"/>
    <n v="138407"/>
    <n v="7776"/>
    <n v="102"/>
    <n v="7674"/>
    <n v="336322"/>
  </r>
  <r>
    <x v="4"/>
    <x v="4"/>
    <s v="Madhepura"/>
    <s v="Madhepura"/>
    <n v="1994618"/>
    <d v="2021-01-31T00:00:00"/>
    <n v="965767"/>
    <n v="260408"/>
    <n v="12547"/>
    <n v="111"/>
    <n v="12435"/>
    <n v="461755"/>
  </r>
  <r>
    <x v="4"/>
    <x v="4"/>
    <s v="Madhubani"/>
    <s v="Madhubani"/>
    <n v="4476044"/>
    <d v="2021-01-31T00:00:00"/>
    <n v="1974159"/>
    <n v="680214"/>
    <n v="18365"/>
    <n v="339"/>
    <n v="18023"/>
    <n v="724350"/>
  </r>
  <r>
    <x v="4"/>
    <x v="4"/>
    <s v="Munger"/>
    <s v="Munger"/>
    <n v="1359054"/>
    <d v="2021-01-31T00:00:00"/>
    <n v="707588"/>
    <n v="264665"/>
    <n v="15111"/>
    <n v="158"/>
    <n v="14953"/>
    <n v="332767"/>
  </r>
  <r>
    <x v="4"/>
    <x v="4"/>
    <s v="Muzaffarpur"/>
    <s v="Muzaffarpur"/>
    <n v="4778610"/>
    <d v="2021-01-31T00:00:00"/>
    <n v="2253919"/>
    <n v="717015"/>
    <n v="31398"/>
    <n v="621"/>
    <n v="30777"/>
    <n v="738350"/>
  </r>
  <r>
    <x v="4"/>
    <x v="4"/>
    <s v="Nalanda"/>
    <s v="Nalanda"/>
    <n v="2872523"/>
    <d v="2021-01-31T00:00:00"/>
    <n v="1393762"/>
    <n v="638181"/>
    <n v="23432"/>
    <n v="468"/>
    <n v="22964"/>
    <n v="603062"/>
  </r>
  <r>
    <x v="4"/>
    <x v="4"/>
    <s v="Nawada"/>
    <s v="Nawada"/>
    <n v="2216653"/>
    <d v="2020-11-16T00:00:00"/>
    <n v="1062349"/>
    <n v="274319"/>
    <n v="10353"/>
    <n v="178"/>
    <n v="10174"/>
    <n v="327690"/>
  </r>
  <r>
    <x v="4"/>
    <x v="4"/>
    <s v="Patna"/>
    <s v="Patna"/>
    <n v="5772804"/>
    <d v="2021-01-31T00:00:00"/>
    <n v="3421614"/>
    <n v="2366474"/>
    <n v="147007"/>
    <n v="2334"/>
    <n v="144651"/>
    <n v="749741"/>
  </r>
  <r>
    <x v="4"/>
    <x v="4"/>
    <s v="Purnia"/>
    <s v="Purnia"/>
    <n v="3273127"/>
    <d v="2021-01-05T00:00:00"/>
    <n v="1603099"/>
    <n v="729224"/>
    <n v="24427"/>
    <n v="180"/>
    <n v="24247"/>
    <n v="580969"/>
  </r>
  <r>
    <x v="4"/>
    <x v="4"/>
    <s v="Rohtas"/>
    <s v="Rohtas"/>
    <n v="2962593"/>
    <d v="2021-01-31T00:00:00"/>
    <n v="1498172"/>
    <n v="465660"/>
    <n v="13980"/>
    <n v="271"/>
    <n v="13707"/>
    <n v="528543"/>
  </r>
  <r>
    <x v="4"/>
    <x v="4"/>
    <s v="Saharsa"/>
    <s v="Saharsa"/>
    <n v="1897102"/>
    <d v="2021-01-31T00:00:00"/>
    <n v="995618"/>
    <n v="366567"/>
    <n v="17616"/>
    <n v="134"/>
    <n v="17482"/>
    <n v="365135"/>
  </r>
  <r>
    <x v="4"/>
    <x v="4"/>
    <s v="Samastipur"/>
    <s v="Samastipur"/>
    <n v="4254782"/>
    <d v="2021-01-31T00:00:00"/>
    <n v="1991102"/>
    <n v="555728"/>
    <n v="20020"/>
    <n v="155"/>
    <n v="19864"/>
    <n v="624579"/>
  </r>
  <r>
    <x v="4"/>
    <x v="4"/>
    <s v="Saran"/>
    <s v="Saran"/>
    <n v="3943098"/>
    <d v="2021-01-31T00:00:00"/>
    <n v="1868014"/>
    <n v="736766"/>
    <n v="23278"/>
    <n v="255"/>
    <n v="23020"/>
    <n v="773112"/>
  </r>
  <r>
    <x v="4"/>
    <x v="4"/>
    <s v="Sheikhpura"/>
    <s v="Sheikhpura"/>
    <n v="634927"/>
    <d v="2021-01-31T00:00:00"/>
    <n v="287209"/>
    <n v="95322"/>
    <n v="7693"/>
    <n v="75"/>
    <n v="7618"/>
    <n v="146194"/>
  </r>
  <r>
    <x v="4"/>
    <x v="4"/>
    <s v="Sheohar"/>
    <s v="Sheohar"/>
    <n v="656916"/>
    <d v="2020-11-16T00:00:00"/>
    <n v="300967"/>
    <n v="108766"/>
    <n v="4404"/>
    <n v="36"/>
    <n v="4368"/>
    <n v="201633"/>
  </r>
  <r>
    <x v="4"/>
    <x v="4"/>
    <s v="Sitamarhi"/>
    <s v="Sitamarhi"/>
    <n v="3419622"/>
    <d v="2021-01-31T00:00:00"/>
    <n v="1511464"/>
    <n v="424182"/>
    <n v="9185"/>
    <n v="127"/>
    <n v="9058"/>
    <n v="457819"/>
  </r>
  <r>
    <x v="4"/>
    <x v="4"/>
    <s v="Siwan"/>
    <s v="Siwan"/>
    <n v="3318176"/>
    <d v="2021-01-31T00:00:00"/>
    <n v="1670590"/>
    <n v="684755"/>
    <n v="15195"/>
    <n v="170"/>
    <n v="15025"/>
    <n v="544035"/>
  </r>
  <r>
    <x v="4"/>
    <x v="4"/>
    <s v="Supaul"/>
    <s v="Supaul"/>
    <n v="2228397"/>
    <d v="2021-01-31T00:00:00"/>
    <n v="1069993"/>
    <n v="369925"/>
    <n v="17222"/>
    <n v="129"/>
    <n v="17093"/>
    <n v="465122"/>
  </r>
  <r>
    <x v="4"/>
    <x v="4"/>
    <s v="Vaishali"/>
    <s v="Vaishali"/>
    <n v="3495021"/>
    <d v="2021-01-31T00:00:00"/>
    <n v="1671469"/>
    <n v="478638"/>
    <n v="19827"/>
    <n v="192"/>
    <n v="19632"/>
    <n v="285797"/>
  </r>
  <r>
    <x v="4"/>
    <x v="4"/>
    <s v="West Champaran"/>
    <s v="West Champaran"/>
    <n v="3935042"/>
    <d v="2021-01-31T00:00:00"/>
    <n v="1784016"/>
    <n v="469332"/>
    <n v="20890"/>
    <n v="358"/>
    <n v="20532"/>
    <n v="562223"/>
  </r>
  <r>
    <x v="5"/>
    <x v="5"/>
    <s v="Chandigarh"/>
    <s v="Chandigarh"/>
    <n v="1055450"/>
    <d v="2021-10-31T00:00:00"/>
    <n v="926035"/>
    <n v="546981"/>
    <n v="65351"/>
    <n v="820"/>
    <n v="64495"/>
    <n v="825526"/>
  </r>
  <r>
    <x v="6"/>
    <x v="6"/>
    <s v="Balod"/>
    <s v="Balod"/>
    <n v="826165"/>
    <d v="2020-06-14T00:00:00"/>
    <n v="537459"/>
    <n v="271570"/>
    <n v="27278"/>
    <n v="396"/>
    <n v="26880"/>
    <n v="16388"/>
  </r>
  <r>
    <x v="6"/>
    <x v="6"/>
    <s v="Baloda Bazar"/>
    <s v="Baloda Bazar"/>
    <n v="1305343"/>
    <d v="2020-06-14T00:00:00"/>
    <n v="617777"/>
    <n v="211945"/>
    <n v="43085"/>
    <n v="471"/>
    <n v="42611"/>
    <n v="25358"/>
  </r>
  <r>
    <x v="6"/>
    <x v="6"/>
    <s v="Bastar"/>
    <s v="Bastar"/>
    <n v="1302253"/>
    <d v="2020-05-23T00:00:00"/>
    <n v="443759"/>
    <n v="178775"/>
    <n v="21066"/>
    <n v="188"/>
    <n v="20845"/>
    <n v="15055"/>
  </r>
  <r>
    <x v="6"/>
    <x v="6"/>
    <s v="Bijapur"/>
    <s v="Bijapur"/>
    <n v="229832"/>
    <d v="2020-06-14T00:00:00"/>
    <n v="103247"/>
    <n v="44245"/>
    <n v="8324"/>
    <n v="55"/>
    <n v="8263"/>
    <n v="5401"/>
  </r>
  <r>
    <x v="6"/>
    <x v="6"/>
    <s v="Dakshin Bastar Dantewada"/>
    <s v="Dakshin Bastar Dantewada"/>
    <n v="533638"/>
    <d v="2020-06-14T00:00:00"/>
    <n v="158243"/>
    <n v="80855"/>
    <n v="10840"/>
    <n v="25"/>
    <n v="10809"/>
    <n v="6588"/>
  </r>
  <r>
    <x v="6"/>
    <x v="6"/>
    <s v="Dhamtari"/>
    <s v="Dhamtari"/>
    <n v="799199"/>
    <d v="2020-06-14T00:00:00"/>
    <n v="509782"/>
    <n v="224591"/>
    <n v="27239"/>
    <n v="545"/>
    <n v="26690"/>
    <n v="15120"/>
  </r>
  <r>
    <x v="6"/>
    <x v="6"/>
    <s v="Durg"/>
    <s v="Durg"/>
    <n v="3343079"/>
    <d v="2020-06-14T00:00:00"/>
    <n v="1012391"/>
    <n v="525445"/>
    <n v="96880"/>
    <n v="1798"/>
    <n v="95028"/>
    <n v="53460"/>
  </r>
  <r>
    <x v="6"/>
    <x v="6"/>
    <s v="Gariaband"/>
    <s v="Gariaband"/>
    <n v="597653"/>
    <d v="2020-06-14T00:00:00"/>
    <n v="293987"/>
    <n v="99137"/>
    <n v="19701"/>
    <n v="194"/>
    <n v="19506"/>
    <n v="11946"/>
  </r>
  <r>
    <x v="6"/>
    <x v="6"/>
    <s v="Janjgir Champa"/>
    <s v="Janjgir Champa"/>
    <n v="1620632"/>
    <d v="2020-06-14T00:00:00"/>
    <n v="896087"/>
    <n v="317605"/>
    <n v="57636"/>
    <n v="838"/>
    <n v="56766"/>
    <n v="32834"/>
  </r>
  <r>
    <x v="6"/>
    <x v="6"/>
    <s v="Jashpur"/>
    <s v="Jashpur"/>
    <n v="852043"/>
    <d v="2020-06-14T00:00:00"/>
    <n v="435884"/>
    <n v="182747"/>
    <n v="27093"/>
    <n v="212"/>
    <n v="26867"/>
    <n v="16088"/>
  </r>
  <r>
    <x v="6"/>
    <x v="6"/>
    <s v="Kabeerdham"/>
    <s v="Kabeerdham"/>
    <n v="584667"/>
    <d v="2020-06-14T00:00:00"/>
    <n v="402362"/>
    <n v="173494"/>
    <n v="22771"/>
    <n v="267"/>
    <n v="22503"/>
    <n v="14214"/>
  </r>
  <r>
    <x v="6"/>
    <x v="6"/>
    <s v="Kondagaon"/>
    <s v="Kondagaon"/>
    <n v="578326"/>
    <d v="2020-06-14T00:00:00"/>
    <n v="317695"/>
    <n v="100468"/>
    <n v="13139"/>
    <n v="99"/>
    <n v="13036"/>
    <n v="8176"/>
  </r>
  <r>
    <x v="6"/>
    <x v="6"/>
    <s v="Korba"/>
    <s v="Korba"/>
    <n v="1206563"/>
    <d v="2020-06-14T00:00:00"/>
    <n v="650457"/>
    <n v="287588"/>
    <n v="54847"/>
    <n v="580"/>
    <n v="54228"/>
    <n v="37457"/>
  </r>
  <r>
    <x v="6"/>
    <x v="6"/>
    <s v="Koriya"/>
    <s v="Koriya"/>
    <n v="659039"/>
    <d v="2020-06-14T00:00:00"/>
    <n v="375503"/>
    <n v="128177"/>
    <n v="26980"/>
    <n v="177"/>
    <n v="26798"/>
    <n v="16179"/>
  </r>
  <r>
    <x v="6"/>
    <x v="6"/>
    <s v="Mahasamund"/>
    <s v="Mahasamund"/>
    <n v="1032275"/>
    <d v="2020-06-14T00:00:00"/>
    <n v="738333"/>
    <n v="428365"/>
    <n v="31365"/>
    <n v="365"/>
    <n v="31000"/>
    <n v="17865"/>
  </r>
  <r>
    <x v="6"/>
    <x v="6"/>
    <s v="Mungeli"/>
    <s v="Mungeli"/>
    <n v="701707"/>
    <d v="2020-06-14T00:00:00"/>
    <n v="282508"/>
    <n v="109857"/>
    <n v="23921"/>
    <n v="167"/>
    <n v="23753"/>
    <n v="14882"/>
  </r>
  <r>
    <x v="6"/>
    <x v="6"/>
    <s v="Narayanpur"/>
    <s v="Narayanpur"/>
    <n v="140206"/>
    <d v="2020-06-14T00:00:00"/>
    <n v="53032"/>
    <n v="19468"/>
    <n v="4019"/>
    <n v="14"/>
    <n v="4005"/>
    <n v="2813"/>
  </r>
  <r>
    <x v="6"/>
    <x v="6"/>
    <s v="Raipur"/>
    <s v="Raipur"/>
    <n v="4062160"/>
    <d v="2020-06-14T00:00:00"/>
    <n v="1557999"/>
    <n v="915437"/>
    <n v="158035"/>
    <n v="3139"/>
    <n v="154852"/>
    <n v="91721"/>
  </r>
  <r>
    <x v="6"/>
    <x v="6"/>
    <s v="Rajnandgaon"/>
    <s v="Rajnandgaon"/>
    <n v="1537520"/>
    <d v="2020-11-09T00:00:00"/>
    <n v="1028876"/>
    <n v="530711"/>
    <n v="56077"/>
    <n v="515"/>
    <n v="55557"/>
    <n v="152985"/>
  </r>
  <r>
    <x v="6"/>
    <x v="6"/>
    <s v="Sukma"/>
    <s v="Sukma"/>
    <n v="249000"/>
    <d v="2020-06-14T00:00:00"/>
    <n v="134654"/>
    <n v="81437"/>
    <n v="8066"/>
    <n v="20"/>
    <n v="8041"/>
    <n v="5756"/>
  </r>
  <r>
    <x v="6"/>
    <x v="6"/>
    <s v="Surajpur"/>
    <s v="Surajpur"/>
    <n v="660280"/>
    <d v="2020-06-14T00:00:00"/>
    <n v="419247"/>
    <n v="163526"/>
    <n v="29029"/>
    <n v="224"/>
    <n v="28805"/>
    <n v="16344"/>
  </r>
  <r>
    <x v="6"/>
    <x v="6"/>
    <s v="Surguja"/>
    <s v="Surguja"/>
    <n v="420661"/>
    <d v="2020-11-18T00:00:00"/>
    <n v="468885"/>
    <n v="277031"/>
    <n v="33673"/>
    <n v="245"/>
    <n v="33426"/>
    <n v="120414"/>
  </r>
  <r>
    <x v="6"/>
    <x v="6"/>
    <s v="Uttar Bastar Kanker"/>
    <s v="Uttar Bastar Kanker"/>
    <n v="748593"/>
    <d v="2020-06-14T00:00:00"/>
    <n v="405744"/>
    <n v="171484"/>
    <n v="23636"/>
    <n v="224"/>
    <n v="23407"/>
    <n v="13869"/>
  </r>
  <r>
    <x v="7"/>
    <x v="7"/>
    <s v="Dadra and Nagar Haveli"/>
    <s v="Dadra and Nagar Haveli"/>
    <n v="343709"/>
    <d v="2020-10-20T00:00:00"/>
    <n v="387772"/>
    <n v="183553"/>
    <n v="5920"/>
    <n v="3"/>
    <n v="5910"/>
    <n v="47773"/>
  </r>
  <r>
    <x v="7"/>
    <x v="7"/>
    <s v="Daman"/>
    <s v="Daman"/>
    <n v="191173"/>
    <d v="2020-10-20T00:00:00"/>
    <n v="234202"/>
    <n v="155547"/>
    <n v="3543"/>
    <n v="1"/>
    <n v="3516"/>
    <n v="21109"/>
  </r>
  <r>
    <x v="7"/>
    <x v="7"/>
    <s v="Diu"/>
    <s v="Diu"/>
    <n v="52074"/>
    <d v="2020-10-20T00:00:00"/>
    <n v="38779"/>
    <n v="31153"/>
    <n v="1218"/>
    <n v="0"/>
    <n v="1218"/>
    <n v="8868"/>
  </r>
  <r>
    <x v="8"/>
    <x v="8"/>
    <s v="Delhi"/>
    <s v="Delhi"/>
    <n v="19814000"/>
    <d v="2021-10-31T00:00:00"/>
    <n v="13055636"/>
    <n v="7425404"/>
    <n v="1439870"/>
    <n v="25091"/>
    <n v="1414431"/>
    <n v="30147688"/>
  </r>
  <r>
    <x v="9"/>
    <x v="9"/>
    <s v="North Goa"/>
    <s v="North Goa"/>
    <n v="817761"/>
    <m/>
    <n v="600586"/>
    <n v="424066"/>
    <n v="0"/>
    <n v="0"/>
    <n v="0"/>
    <n v="400702"/>
  </r>
  <r>
    <x v="9"/>
    <x v="9"/>
    <s v="South Goa"/>
    <s v="South Goa"/>
    <n v="639962"/>
    <m/>
    <n v="661972"/>
    <n v="487016"/>
    <n v="0"/>
    <n v="0"/>
    <n v="0"/>
    <n v="313581"/>
  </r>
  <r>
    <x v="10"/>
    <x v="10"/>
    <s v="Ahmedabad"/>
    <s v="Ahmedabad"/>
    <n v="7208200"/>
    <d v="2021-02-02T00:00:00"/>
    <n v="5961594"/>
    <n v="3439921"/>
    <n v="238334"/>
    <n v="3411"/>
    <n v="234889"/>
    <n v="2675659"/>
  </r>
  <r>
    <x v="10"/>
    <x v="10"/>
    <s v="Amreli"/>
    <s v="Amreli"/>
    <n v="1513614"/>
    <d v="2021-02-02T00:00:00"/>
    <n v="927389"/>
    <n v="551970"/>
    <n v="10810"/>
    <n v="102"/>
    <n v="10708"/>
    <n v="217670"/>
  </r>
  <r>
    <x v="10"/>
    <x v="10"/>
    <s v="Anand"/>
    <s v="Anand"/>
    <n v="2090276"/>
    <d v="2021-02-02T00:00:00"/>
    <n v="1471865"/>
    <n v="935893"/>
    <n v="9637"/>
    <n v="49"/>
    <n v="9581"/>
    <n v="176669"/>
  </r>
  <r>
    <x v="10"/>
    <x v="10"/>
    <s v="Aravalli"/>
    <s v="Aravalli"/>
    <n v="1051746"/>
    <d v="2021-02-02T00:00:00"/>
    <n v="717964"/>
    <n v="522361"/>
    <n v="5186"/>
    <n v="78"/>
    <n v="5108"/>
    <n v="124775"/>
  </r>
  <r>
    <x v="10"/>
    <x v="10"/>
    <s v="Banaskantha"/>
    <s v="Banaskantha"/>
    <n v="3116045"/>
    <d v="2021-02-02T00:00:00"/>
    <n v="2140492"/>
    <n v="1157901"/>
    <n v="13631"/>
    <n v="162"/>
    <n v="13469"/>
    <n v="225342"/>
  </r>
  <r>
    <x v="10"/>
    <x v="10"/>
    <s v="Bharuch"/>
    <s v="Bharuch"/>
    <n v="1550822"/>
    <d v="2021-02-02T00:00:00"/>
    <n v="1217587"/>
    <n v="669742"/>
    <n v="11426"/>
    <n v="118"/>
    <n v="11308"/>
    <n v="161770"/>
  </r>
  <r>
    <x v="10"/>
    <x v="10"/>
    <s v="Bhavnagar"/>
    <s v="Bhavnagar"/>
    <n v="2877961"/>
    <d v="2021-02-02T00:00:00"/>
    <n v="1680398"/>
    <n v="986097"/>
    <n v="21447"/>
    <n v="301"/>
    <n v="21143"/>
    <n v="403557"/>
  </r>
  <r>
    <x v="10"/>
    <x v="10"/>
    <s v="Botad"/>
    <s v="Botad"/>
    <n v="656005"/>
    <d v="2021-02-02T00:00:00"/>
    <n v="378232"/>
    <n v="228691"/>
    <n v="2218"/>
    <n v="42"/>
    <n v="2176"/>
    <n v="99668"/>
  </r>
  <r>
    <x v="10"/>
    <x v="10"/>
    <s v="Chhota Udaipur"/>
    <s v="Chhota Udaipur"/>
    <n v="1071831"/>
    <d v="2021-02-02T00:00:00"/>
    <n v="635695"/>
    <n v="420157"/>
    <n v="3395"/>
    <n v="38"/>
    <n v="3357"/>
    <n v="95535"/>
  </r>
  <r>
    <x v="10"/>
    <x v="10"/>
    <s v="Dahod"/>
    <s v="Dahod"/>
    <n v="2126558"/>
    <d v="2021-02-02T00:00:00"/>
    <n v="1499052"/>
    <n v="631818"/>
    <n v="9955"/>
    <n v="38"/>
    <n v="9917"/>
    <n v="223236"/>
  </r>
  <r>
    <x v="10"/>
    <x v="10"/>
    <s v="Dang"/>
    <s v="Dang"/>
    <n v="226769"/>
    <d v="2021-02-02T00:00:00"/>
    <n v="156334"/>
    <n v="59262"/>
    <n v="866"/>
    <n v="18"/>
    <n v="848"/>
    <n v="32354"/>
  </r>
  <r>
    <x v="10"/>
    <x v="10"/>
    <s v="Devbhumi Dwarka"/>
    <s v="Devbhumi Dwarka"/>
    <n v="752484"/>
    <d v="2021-02-02T00:00:00"/>
    <n v="504501"/>
    <n v="309771"/>
    <n v="4175"/>
    <n v="82"/>
    <n v="4093"/>
    <n v="82511"/>
  </r>
  <r>
    <x v="10"/>
    <x v="10"/>
    <s v="Gandhinagar"/>
    <s v="Gandhinagar"/>
    <n v="1387478"/>
    <d v="2021-02-02T00:00:00"/>
    <n v="1175562"/>
    <n v="706208"/>
    <n v="20754"/>
    <n v="205"/>
    <n v="20549"/>
    <n v="302975"/>
  </r>
  <r>
    <x v="10"/>
    <x v="10"/>
    <s v="Gir Somnath"/>
    <s v="Gir Somnath"/>
    <n v="1217477"/>
    <d v="2021-02-02T00:00:00"/>
    <n v="845224"/>
    <n v="363467"/>
    <n v="8570"/>
    <n v="67"/>
    <n v="8499"/>
    <n v="126233"/>
  </r>
  <r>
    <x v="10"/>
    <x v="10"/>
    <s v="Jamnagar"/>
    <s v="Jamnagar"/>
    <n v="2159130"/>
    <d v="2021-02-02T00:00:00"/>
    <n v="1111813"/>
    <n v="653950"/>
    <n v="34978"/>
    <n v="478"/>
    <n v="34494"/>
    <n v="325400"/>
  </r>
  <r>
    <x v="10"/>
    <x v="10"/>
    <s v="Junagadh"/>
    <s v="Junagadh"/>
    <n v="2742291"/>
    <d v="2021-02-02T00:00:00"/>
    <n v="1316479"/>
    <n v="733025"/>
    <n v="20505"/>
    <n v="272"/>
    <n v="20226"/>
    <n v="209951"/>
  </r>
  <r>
    <x v="10"/>
    <x v="10"/>
    <s v="Kheda"/>
    <s v="Kheda"/>
    <n v="2298934"/>
    <d v="2021-02-02T00:00:00"/>
    <n v="1454344"/>
    <n v="893742"/>
    <n v="10439"/>
    <n v="48"/>
    <n v="10391"/>
    <n v="223359"/>
  </r>
  <r>
    <x v="10"/>
    <x v="10"/>
    <s v="Kutch"/>
    <s v="Kutch"/>
    <n v="2090313"/>
    <d v="2021-02-02T00:00:00"/>
    <n v="1412923"/>
    <n v="680232"/>
    <n v="12631"/>
    <n v="145"/>
    <n v="12474"/>
    <n v="273375"/>
  </r>
  <r>
    <x v="10"/>
    <x v="10"/>
    <s v="Mahisagar"/>
    <s v="Mahisagar"/>
    <n v="994624"/>
    <d v="2021-02-02T00:00:00"/>
    <n v="815594"/>
    <n v="459520"/>
    <n v="8194"/>
    <n v="72"/>
    <n v="8122"/>
    <n v="126893"/>
  </r>
  <r>
    <x v="10"/>
    <x v="10"/>
    <s v="Mehsana"/>
    <s v="Mehsana"/>
    <n v="2027727"/>
    <d v="2021-02-02T00:00:00"/>
    <n v="1405786"/>
    <n v="869969"/>
    <n v="24419"/>
    <n v="177"/>
    <n v="24242"/>
    <n v="242113"/>
  </r>
  <r>
    <x v="10"/>
    <x v="10"/>
    <s v="Morbi"/>
    <s v="Morbi"/>
    <n v="960329"/>
    <d v="2021-02-02T00:00:00"/>
    <n v="674000"/>
    <n v="308840"/>
    <n v="6502"/>
    <n v="87"/>
    <n v="6415"/>
    <n v="160572"/>
  </r>
  <r>
    <x v="10"/>
    <x v="10"/>
    <s v="Narmada"/>
    <s v="Narmada"/>
    <n v="590379"/>
    <d v="2021-02-02T00:00:00"/>
    <n v="413260"/>
    <n v="279684"/>
    <n v="5955"/>
    <n v="15"/>
    <n v="5940"/>
    <n v="79111"/>
  </r>
  <r>
    <x v="10"/>
    <x v="10"/>
    <s v="Navsari"/>
    <s v="Navsari"/>
    <n v="1330711"/>
    <d v="2021-02-02T00:00:00"/>
    <n v="948673"/>
    <n v="647484"/>
    <n v="7215"/>
    <n v="24"/>
    <n v="7181"/>
    <n v="132706"/>
  </r>
  <r>
    <x v="10"/>
    <x v="10"/>
    <s v="Panchmahal"/>
    <s v="Panchmahal"/>
    <n v="2388267"/>
    <d v="2021-02-02T00:00:00"/>
    <n v="1105110"/>
    <n v="626003"/>
    <n v="11770"/>
    <n v="70"/>
    <n v="11700"/>
    <n v="166866"/>
  </r>
  <r>
    <x v="10"/>
    <x v="10"/>
    <s v="Patan"/>
    <s v="Patan"/>
    <n v="1342746"/>
    <d v="2021-02-02T00:00:00"/>
    <n v="850462"/>
    <n v="533438"/>
    <n v="11624"/>
    <n v="129"/>
    <n v="11495"/>
    <n v="174871"/>
  </r>
  <r>
    <x v="10"/>
    <x v="10"/>
    <s v="Porbandar"/>
    <s v="Porbandar"/>
    <n v="586062"/>
    <d v="2021-02-02T00:00:00"/>
    <n v="419364"/>
    <n v="256377"/>
    <n v="3486"/>
    <n v="19"/>
    <n v="3467"/>
    <n v="99655"/>
  </r>
  <r>
    <x v="10"/>
    <x v="10"/>
    <s v="Rajkot"/>
    <s v="Rajkot"/>
    <n v="3157676"/>
    <d v="2021-02-02T00:00:00"/>
    <n v="2227111"/>
    <n v="1255012"/>
    <n v="57976"/>
    <n v="725"/>
    <n v="57243"/>
    <n v="760239"/>
  </r>
  <r>
    <x v="10"/>
    <x v="10"/>
    <s v="Sabarkantha"/>
    <s v="Sabarkantha"/>
    <n v="2427346"/>
    <d v="2021-02-02T00:00:00"/>
    <n v="1000517"/>
    <n v="596705"/>
    <n v="9317"/>
    <n v="157"/>
    <n v="9159"/>
    <n v="186748"/>
  </r>
  <r>
    <x v="10"/>
    <x v="10"/>
    <s v="Surat"/>
    <s v="Surat"/>
    <n v="4996391"/>
    <d v="2021-02-02T00:00:00"/>
    <n v="4781894"/>
    <n v="2529712"/>
    <n v="143874"/>
    <n v="1956"/>
    <n v="141885"/>
    <n v="2010166"/>
  </r>
  <r>
    <x v="10"/>
    <x v="10"/>
    <s v="Surendranagar"/>
    <s v="Surendranagar"/>
    <n v="1755873"/>
    <d v="2021-02-02T00:00:00"/>
    <n v="1113845"/>
    <n v="715931"/>
    <n v="8121"/>
    <n v="136"/>
    <n v="7985"/>
    <n v="205213"/>
  </r>
  <r>
    <x v="10"/>
    <x v="10"/>
    <s v="Tapi"/>
    <s v="Tapi"/>
    <n v="806489"/>
    <d v="2021-02-02T00:00:00"/>
    <n v="527345"/>
    <n v="303297"/>
    <n v="4441"/>
    <n v="24"/>
    <n v="4417"/>
    <n v="94744"/>
  </r>
  <r>
    <x v="10"/>
    <x v="10"/>
    <s v="Vadodara"/>
    <s v="Vadodara"/>
    <n v="3639775"/>
    <d v="2021-02-02T00:00:00"/>
    <n v="2612578"/>
    <n v="1940514"/>
    <n v="78159"/>
    <n v="788"/>
    <n v="77335"/>
    <n v="734749"/>
  </r>
  <r>
    <x v="10"/>
    <x v="10"/>
    <s v="Valsad"/>
    <s v="Valsad"/>
    <n v="1703068"/>
    <d v="2021-02-02T00:00:00"/>
    <n v="1232139"/>
    <n v="704675"/>
    <n v="6405"/>
    <n v="53"/>
    <n v="6308"/>
    <n v="158582"/>
  </r>
  <r>
    <x v="11"/>
    <x v="11"/>
    <s v="Ambala"/>
    <s v="Ambala"/>
    <n v="1136784"/>
    <d v="2021-01-30T00:00:00"/>
    <n v="873020"/>
    <n v="571772"/>
    <n v="30150"/>
    <n v="509"/>
    <n v="29639"/>
    <n v="221078"/>
  </r>
  <r>
    <x v="11"/>
    <x v="11"/>
    <s v="Bhiwani"/>
    <s v="Bhiwani"/>
    <n v="1629109"/>
    <d v="2021-01-30T00:00:00"/>
    <n v="741251"/>
    <n v="317765"/>
    <n v="22409"/>
    <n v="652"/>
    <n v="21757"/>
    <n v="187429"/>
  </r>
  <r>
    <x v="11"/>
    <x v="11"/>
    <s v="Charkhi Dadri"/>
    <s v="Charkhi Dadri"/>
    <n v="502276"/>
    <d v="2020-10-28T00:00:00"/>
    <n v="364599"/>
    <n v="262184"/>
    <n v="5078"/>
    <n v="139"/>
    <n v="4939"/>
    <n v="61064"/>
  </r>
  <r>
    <x v="11"/>
    <x v="11"/>
    <s v="Faridabad"/>
    <s v="Faridabad"/>
    <n v="1798954"/>
    <d v="2021-01-30T00:00:00"/>
    <n v="1658940"/>
    <n v="840997"/>
    <n v="99902"/>
    <n v="716"/>
    <n v="99157"/>
    <n v="554921"/>
  </r>
  <r>
    <x v="11"/>
    <x v="11"/>
    <s v="Fatehabad"/>
    <s v="Fatehabad"/>
    <n v="941522"/>
    <d v="2020-08-29T00:00:00"/>
    <n v="574546"/>
    <n v="201763"/>
    <n v="17875"/>
    <n v="481"/>
    <n v="17394"/>
    <n v="36393"/>
  </r>
  <r>
    <x v="11"/>
    <x v="11"/>
    <s v="Gurugram"/>
    <s v="Gurugram"/>
    <n v="1514085"/>
    <d v="2021-01-30T00:00:00"/>
    <n v="2193114"/>
    <n v="1377160"/>
    <n v="181428"/>
    <n v="922"/>
    <n v="180454"/>
    <n v="833333"/>
  </r>
  <r>
    <x v="11"/>
    <x v="11"/>
    <s v="Hisar"/>
    <s v="Hisar"/>
    <n v="1742815"/>
    <d v="2021-01-30T00:00:00"/>
    <n v="994213"/>
    <n v="332162"/>
    <n v="53995"/>
    <n v="1136"/>
    <n v="52857"/>
    <n v="349036"/>
  </r>
  <r>
    <x v="11"/>
    <x v="11"/>
    <s v="Jhajjar"/>
    <s v="Jhajjar"/>
    <n v="956907"/>
    <d v="2020-11-30T00:00:00"/>
    <n v="684511"/>
    <n v="293496"/>
    <n v="18849"/>
    <n v="328"/>
    <n v="18514"/>
    <n v="196277"/>
  </r>
  <r>
    <x v="11"/>
    <x v="11"/>
    <s v="Jind"/>
    <s v="Jind"/>
    <n v="1332042"/>
    <d v="2020-07-13T00:00:00"/>
    <n v="704573"/>
    <n v="250859"/>
    <n v="21209"/>
    <n v="533"/>
    <n v="20675"/>
    <n v="21761"/>
  </r>
  <r>
    <x v="11"/>
    <x v="11"/>
    <s v="Kaithal"/>
    <s v="Kaithal"/>
    <n v="1072861"/>
    <d v="2020-07-13T00:00:00"/>
    <n v="615168"/>
    <n v="217439"/>
    <n v="11244"/>
    <n v="346"/>
    <n v="10898"/>
    <n v="17309"/>
  </r>
  <r>
    <x v="11"/>
    <x v="11"/>
    <s v="Karnal"/>
    <s v="Karnal"/>
    <n v="1506323"/>
    <d v="2021-01-30T00:00:00"/>
    <n v="1000120"/>
    <n v="451876"/>
    <n v="40037"/>
    <n v="552"/>
    <n v="39484"/>
    <n v="205165"/>
  </r>
  <r>
    <x v="11"/>
    <x v="11"/>
    <s v="Kurukshetra"/>
    <s v="Kurukshetra"/>
    <n v="964231"/>
    <d v="2021-01-29T00:00:00"/>
    <n v="610380"/>
    <n v="248125"/>
    <n v="22147"/>
    <n v="357"/>
    <n v="21789"/>
    <n v="209954"/>
  </r>
  <r>
    <x v="11"/>
    <x v="11"/>
    <s v="Mahendragarh"/>
    <s v="Mahendragarh"/>
    <n v="921680"/>
    <d v="2021-01-30T00:00:00"/>
    <n v="576527"/>
    <n v="264911"/>
    <n v="21689"/>
    <n v="155"/>
    <n v="21534"/>
    <n v="154097"/>
  </r>
  <r>
    <x v="11"/>
    <x v="11"/>
    <s v="Nuh"/>
    <s v="Nuh"/>
    <n v="1089406"/>
    <d v="2020-11-01T00:00:00"/>
    <n v="354422"/>
    <n v="78081"/>
    <n v="5014"/>
    <n v="123"/>
    <n v="4890"/>
    <n v="95896"/>
  </r>
  <r>
    <x v="11"/>
    <x v="11"/>
    <s v="Palwal"/>
    <s v="Palwal"/>
    <n v="1040493"/>
    <d v="2021-01-30T00:00:00"/>
    <n v="608874"/>
    <n v="221786"/>
    <n v="11025"/>
    <n v="153"/>
    <n v="10872"/>
    <n v="145321"/>
  </r>
  <r>
    <x v="11"/>
    <x v="11"/>
    <s v="Panchkula"/>
    <s v="Panchkula"/>
    <n v="558890"/>
    <d v="2020-12-05T00:00:00"/>
    <n v="456675"/>
    <n v="279951"/>
    <n v="30770"/>
    <n v="378"/>
    <n v="30379"/>
    <n v="134110"/>
  </r>
  <r>
    <x v="11"/>
    <x v="11"/>
    <s v="Panipat"/>
    <s v="Panipat"/>
    <n v="1202811"/>
    <d v="2020-10-06T00:00:00"/>
    <n v="830805"/>
    <n v="273172"/>
    <n v="31150"/>
    <n v="638"/>
    <n v="30510"/>
    <n v="74438"/>
  </r>
  <r>
    <x v="11"/>
    <x v="11"/>
    <s v="Rewari"/>
    <s v="Rewari"/>
    <n v="896129"/>
    <d v="2021-01-30T00:00:00"/>
    <n v="648724"/>
    <n v="294989"/>
    <n v="20327"/>
    <n v="221"/>
    <n v="20106"/>
    <n v="161526"/>
  </r>
  <r>
    <x v="11"/>
    <x v="11"/>
    <s v="Rohtak"/>
    <s v="Rohtak"/>
    <n v="1058683"/>
    <d v="2020-07-13T00:00:00"/>
    <n v="674649"/>
    <n v="305282"/>
    <n v="25903"/>
    <n v="534"/>
    <n v="25350"/>
    <n v="38845"/>
  </r>
  <r>
    <x v="11"/>
    <x v="11"/>
    <s v="Sirsa"/>
    <s v="Sirsa"/>
    <n v="1295114"/>
    <d v="2020-12-06T00:00:00"/>
    <n v="786205"/>
    <n v="278920"/>
    <n v="29282"/>
    <n v="508"/>
    <n v="28771"/>
    <n v="164834"/>
  </r>
  <r>
    <x v="11"/>
    <x v="11"/>
    <s v="Sonipat"/>
    <s v="Sonipat"/>
    <n v="1480080"/>
    <d v="2020-12-06T00:00:00"/>
    <n v="989125"/>
    <n v="411915"/>
    <n v="47138"/>
    <n v="254"/>
    <n v="46884"/>
    <n v="262532"/>
  </r>
  <r>
    <x v="11"/>
    <x v="11"/>
    <s v="Yamunanagar"/>
    <s v="Yamunanagar"/>
    <n v="1214162"/>
    <d v="2021-01-30T00:00:00"/>
    <n v="831598"/>
    <n v="340196"/>
    <n v="24631"/>
    <n v="414"/>
    <n v="24215"/>
    <n v="208446"/>
  </r>
  <r>
    <x v="12"/>
    <x v="12"/>
    <s v="Bilaspur"/>
    <s v="Bilaspur"/>
    <n v="382056"/>
    <d v="2020-12-19T00:00:00"/>
    <n v="323204"/>
    <n v="234916"/>
    <n v="14374"/>
    <n v="85"/>
    <n v="14120"/>
    <n v="46925"/>
  </r>
  <r>
    <x v="12"/>
    <x v="12"/>
    <s v="Chamba"/>
    <s v="Chamba"/>
    <n v="518844"/>
    <d v="2020-12-19T00:00:00"/>
    <n v="364258"/>
    <n v="198146"/>
    <n v="13687"/>
    <n v="160"/>
    <n v="13492"/>
    <n v="60348"/>
  </r>
  <r>
    <x v="12"/>
    <x v="12"/>
    <s v="Kangra"/>
    <s v="Kangra"/>
    <n v="1507223"/>
    <d v="2020-12-19T00:00:00"/>
    <n v="1182563"/>
    <n v="725754"/>
    <n v="50818"/>
    <n v="1125"/>
    <n v="48872"/>
    <n v="120319"/>
  </r>
  <r>
    <x v="12"/>
    <x v="12"/>
    <s v="Kinnaur"/>
    <s v="Kinnaur"/>
    <n v="84298"/>
    <d v="2020-12-19T00:00:00"/>
    <n v="79673"/>
    <n v="63209"/>
    <n v="3507"/>
    <n v="38"/>
    <n v="3465"/>
    <n v="8483"/>
  </r>
  <r>
    <x v="12"/>
    <x v="12"/>
    <s v="Kullu"/>
    <s v="Kullu"/>
    <n v="437474"/>
    <d v="2020-09-29T00:00:00"/>
    <n v="351261"/>
    <n v="203549"/>
    <n v="9692"/>
    <n v="158"/>
    <n v="9496"/>
    <n v="16858"/>
  </r>
  <r>
    <x v="12"/>
    <x v="12"/>
    <s v="Lahaul and Spiti"/>
    <s v="Lahaul and Spiti"/>
    <n v="31528"/>
    <d v="2020-10-31T00:00:00"/>
    <n v="31920"/>
    <n v="20986"/>
    <n v="2953"/>
    <n v="18"/>
    <n v="2935"/>
    <n v="2016"/>
  </r>
  <r>
    <x v="12"/>
    <x v="12"/>
    <s v="Mandi"/>
    <s v="Mandi"/>
    <n v="999518"/>
    <d v="2020-12-19T00:00:00"/>
    <n v="775242"/>
    <n v="479355"/>
    <n v="31606"/>
    <n v="448"/>
    <n v="30983"/>
    <n v="57698"/>
  </r>
  <r>
    <x v="12"/>
    <x v="12"/>
    <s v="Shimla"/>
    <s v="Shimla"/>
    <n v="813384"/>
    <d v="2020-12-19T00:00:00"/>
    <n v="678341"/>
    <n v="412640"/>
    <n v="27549"/>
    <n v="641"/>
    <n v="26786"/>
    <n v="46696"/>
  </r>
  <r>
    <x v="12"/>
    <x v="12"/>
    <s v="Sirmaur"/>
    <s v="Sirmaur"/>
    <n v="530164"/>
    <d v="2020-12-19T00:00:00"/>
    <n v="423793"/>
    <n v="209631"/>
    <n v="15456"/>
    <n v="211"/>
    <n v="15244"/>
    <n v="50292"/>
  </r>
  <r>
    <x v="12"/>
    <x v="12"/>
    <s v="Solan"/>
    <s v="Solan"/>
    <n v="576670"/>
    <d v="2020-12-19T00:00:00"/>
    <n v="691163"/>
    <n v="339630"/>
    <n v="22817"/>
    <n v="314"/>
    <n v="22472"/>
    <n v="68608"/>
  </r>
  <r>
    <x v="12"/>
    <x v="12"/>
    <s v="Una"/>
    <s v="Una"/>
    <n v="521057"/>
    <d v="2020-12-19T00:00:00"/>
    <n v="434945"/>
    <n v="286819"/>
    <n v="14268"/>
    <n v="253"/>
    <n v="13804"/>
    <n v="60039"/>
  </r>
  <r>
    <x v="13"/>
    <x v="13"/>
    <s v="Anantnag"/>
    <s v="Anantnag"/>
    <n v="1070144"/>
    <m/>
    <n v="759605"/>
    <n v="402717"/>
    <n v="16603"/>
    <n v="205"/>
    <n v="16378"/>
    <n v="532672"/>
  </r>
  <r>
    <x v="13"/>
    <x v="13"/>
    <s v="Bandipora"/>
    <s v="Bandipora"/>
    <n v="385099"/>
    <m/>
    <n v="303665"/>
    <n v="154345"/>
    <n v="9814"/>
    <n v="102"/>
    <n v="9693"/>
    <n v="193605"/>
  </r>
  <r>
    <x v="13"/>
    <x v="13"/>
    <s v="Baramulla"/>
    <s v="Baramulla"/>
    <n v="1015503"/>
    <m/>
    <n v="776258"/>
    <n v="450002"/>
    <n v="24613"/>
    <n v="282"/>
    <n v="24196"/>
    <n v="509902"/>
  </r>
  <r>
    <x v="13"/>
    <x v="13"/>
    <s v="Budgam"/>
    <s v="Budgam"/>
    <n v="735753"/>
    <m/>
    <n v="592075"/>
    <n v="319587"/>
    <n v="23844"/>
    <n v="207"/>
    <n v="23548"/>
    <n v="372440"/>
  </r>
  <r>
    <x v="13"/>
    <x v="13"/>
    <s v="Doda"/>
    <s v="Doda"/>
    <n v="409576"/>
    <m/>
    <n v="313983"/>
    <n v="158751"/>
    <n v="7869"/>
    <n v="133"/>
    <n v="7704"/>
    <n v="204626"/>
  </r>
  <r>
    <x v="13"/>
    <x v="13"/>
    <s v="Ganderbal"/>
    <s v="Ganderbal"/>
    <n v="297003"/>
    <m/>
    <n v="227349"/>
    <n v="133812"/>
    <n v="10436"/>
    <n v="79"/>
    <n v="10313"/>
    <n v="150749"/>
  </r>
  <r>
    <x v="13"/>
    <x v="13"/>
    <s v="Jammu"/>
    <s v="Jammu"/>
    <n v="1526406"/>
    <m/>
    <n v="1168448"/>
    <n v="610537"/>
    <n v="53324"/>
    <n v="1145"/>
    <n v="52145"/>
    <n v="774600"/>
  </r>
  <r>
    <x v="13"/>
    <x v="13"/>
    <s v="Kathua"/>
    <s v="Kathua"/>
    <n v="615711"/>
    <m/>
    <n v="482584"/>
    <n v="249588"/>
    <n v="9327"/>
    <n v="152"/>
    <n v="9175"/>
    <n v="306361"/>
  </r>
  <r>
    <x v="13"/>
    <x v="13"/>
    <s v="Kishtwar"/>
    <s v="Kishtwar"/>
    <n v="230696"/>
    <m/>
    <n v="164754"/>
    <n v="78041"/>
    <n v="4819"/>
    <n v="44"/>
    <n v="4773"/>
    <n v="115450"/>
  </r>
  <r>
    <x v="13"/>
    <x v="13"/>
    <s v="Kulgam"/>
    <s v="Kulgam"/>
    <n v="422786"/>
    <m/>
    <n v="401091"/>
    <n v="202260"/>
    <n v="11489"/>
    <n v="117"/>
    <n v="11367"/>
    <n v="212909"/>
  </r>
  <r>
    <x v="13"/>
    <x v="13"/>
    <s v="Kupwara"/>
    <s v="Kupwara"/>
    <n v="875564"/>
    <m/>
    <n v="673594"/>
    <n v="348327"/>
    <n v="14463"/>
    <n v="166"/>
    <n v="14268"/>
    <n v="436257"/>
  </r>
  <r>
    <x v="13"/>
    <x v="13"/>
    <s v="Pulwama"/>
    <s v="Pulwama"/>
    <n v="570060"/>
    <d v="2021-01-01T00:00:00"/>
    <n v="430622"/>
    <n v="244300"/>
    <n v="15512"/>
    <n v="194"/>
    <n v="15309"/>
    <n v="147308"/>
  </r>
  <r>
    <x v="13"/>
    <x v="13"/>
    <s v="Punch"/>
    <s v="Punch"/>
    <n v="476820"/>
    <m/>
    <n v="386098"/>
    <n v="234540"/>
    <n v="6482"/>
    <n v="98"/>
    <n v="6371"/>
    <n v="236882"/>
  </r>
  <r>
    <x v="13"/>
    <x v="13"/>
    <s v="Rajouri"/>
    <s v="Rajouri"/>
    <n v="619266"/>
    <m/>
    <n v="498787"/>
    <n v="241407"/>
    <n v="11272"/>
    <n v="237"/>
    <n v="11031"/>
    <n v="309076"/>
  </r>
  <r>
    <x v="13"/>
    <x v="13"/>
    <s v="Ramban"/>
    <s v="Ramban"/>
    <n v="283313"/>
    <m/>
    <n v="220690"/>
    <n v="147086"/>
    <n v="6043"/>
    <n v="67"/>
    <n v="5971"/>
    <n v="141844"/>
  </r>
  <r>
    <x v="13"/>
    <x v="13"/>
    <s v="Reasi"/>
    <s v="Reasi"/>
    <n v="314714"/>
    <m/>
    <n v="244379"/>
    <n v="133971"/>
    <n v="6626"/>
    <n v="43"/>
    <n v="6575"/>
    <n v="157522"/>
  </r>
  <r>
    <x v="13"/>
    <x v="13"/>
    <s v="Samba"/>
    <s v="Samba"/>
    <n v="318611"/>
    <m/>
    <n v="280700"/>
    <n v="122554"/>
    <n v="7152"/>
    <n v="120"/>
    <n v="7032"/>
    <n v="159695"/>
  </r>
  <r>
    <x v="13"/>
    <x v="13"/>
    <s v="Shopiyan"/>
    <s v="Shopiyan"/>
    <n v="265960"/>
    <m/>
    <n v="203036"/>
    <n v="95122"/>
    <n v="5607"/>
    <n v="58"/>
    <n v="5549"/>
    <n v="133123"/>
  </r>
  <r>
    <x v="13"/>
    <x v="13"/>
    <s v="Srinagar"/>
    <s v="Srinagar"/>
    <n v="1269751"/>
    <m/>
    <n v="957347"/>
    <n v="592016"/>
    <n v="75539"/>
    <n v="846"/>
    <n v="74242"/>
    <n v="659947"/>
  </r>
  <r>
    <x v="13"/>
    <x v="13"/>
    <s v="Udhampur"/>
    <s v="Udhampur"/>
    <n v="555357"/>
    <m/>
    <n v="425945"/>
    <n v="227785"/>
    <n v="11415"/>
    <n v="137"/>
    <n v="11275"/>
    <n v="277832"/>
  </r>
  <r>
    <x v="14"/>
    <x v="14"/>
    <s v="Bokaro"/>
    <s v="Bokaro"/>
    <n v="2061918"/>
    <d v="2020-07-23T00:00:00"/>
    <n v="994497"/>
    <n v="333330"/>
    <n v="19461"/>
    <n v="286"/>
    <n v="19170"/>
    <n v="21528"/>
  </r>
  <r>
    <x v="14"/>
    <x v="14"/>
    <s v="Chatra"/>
    <s v="Chatra"/>
    <n v="1042304"/>
    <m/>
    <n v="454807"/>
    <n v="126700"/>
    <n v="6033"/>
    <n v="53"/>
    <n v="5977"/>
    <n v="513745"/>
  </r>
  <r>
    <x v="14"/>
    <x v="14"/>
    <s v="Deoghar"/>
    <s v="Deoghar"/>
    <n v="1491879"/>
    <d v="2020-07-23T00:00:00"/>
    <n v="569167"/>
    <n v="230458"/>
    <n v="10835"/>
    <n v="113"/>
    <n v="10721"/>
    <n v="12368"/>
  </r>
  <r>
    <x v="14"/>
    <x v="14"/>
    <s v="Dhanbad"/>
    <s v="Dhanbad"/>
    <n v="2682662"/>
    <m/>
    <n v="1185934"/>
    <n v="446946"/>
    <n v="16589"/>
    <n v="382"/>
    <n v="16196"/>
    <n v="1322798"/>
  </r>
  <r>
    <x v="14"/>
    <x v="14"/>
    <s v="Dumka"/>
    <s v="Dumka"/>
    <n v="1321096"/>
    <d v="2020-07-23T00:00:00"/>
    <n v="638722"/>
    <n v="229944"/>
    <n v="4636"/>
    <n v="47"/>
    <n v="4589"/>
    <n v="7718"/>
  </r>
  <r>
    <x v="14"/>
    <x v="14"/>
    <s v="East Singhbhum"/>
    <s v="East Singhbhum"/>
    <n v="2291032"/>
    <m/>
    <n v="1424376"/>
    <n v="661091"/>
    <n v="51974"/>
    <n v="1046"/>
    <n v="50907"/>
    <n v="1148592"/>
  </r>
  <r>
    <x v="14"/>
    <x v="14"/>
    <s v="Garhwa"/>
    <s v="Garhwa"/>
    <n v="1322387"/>
    <m/>
    <n v="456056"/>
    <n v="148421"/>
    <n v="6895"/>
    <n v="94"/>
    <n v="6801"/>
    <n v="651417"/>
  </r>
  <r>
    <x v="14"/>
    <x v="14"/>
    <s v="Giridih"/>
    <s v="Giridih"/>
    <n v="2445203"/>
    <d v="2020-07-23T00:00:00"/>
    <n v="994417"/>
    <n v="301193"/>
    <n v="8964"/>
    <n v="130"/>
    <n v="8834"/>
    <n v="15614"/>
  </r>
  <r>
    <x v="14"/>
    <x v="14"/>
    <s v="Godda"/>
    <s v="Godda"/>
    <n v="1311382"/>
    <d v="2020-07-23T00:00:00"/>
    <n v="527710"/>
    <n v="198198"/>
    <n v="5840"/>
    <n v="87"/>
    <n v="5753"/>
    <n v="13900"/>
  </r>
  <r>
    <x v="14"/>
    <x v="14"/>
    <s v="Gumla"/>
    <s v="Gumla"/>
    <n v="1025656"/>
    <m/>
    <n v="387738"/>
    <n v="156364"/>
    <n v="9900"/>
    <n v="38"/>
    <n v="9857"/>
    <n v="507521"/>
  </r>
  <r>
    <x v="14"/>
    <x v="14"/>
    <s v="Hazaribagh"/>
    <s v="Hazaribagh"/>
    <n v="1734005"/>
    <m/>
    <n v="865943"/>
    <n v="317137"/>
    <n v="19593"/>
    <n v="186"/>
    <n v="19404"/>
    <n v="859458"/>
  </r>
  <r>
    <x v="14"/>
    <x v="14"/>
    <s v="Jamtara"/>
    <s v="Jamtara"/>
    <n v="790207"/>
    <d v="2020-07-21T00:00:00"/>
    <n v="381155"/>
    <n v="137216"/>
    <n v="5599"/>
    <n v="61"/>
    <n v="5534"/>
    <n v="5679"/>
  </r>
  <r>
    <x v="14"/>
    <x v="14"/>
    <s v="Khunti"/>
    <s v="Khunti"/>
    <n v="530299"/>
    <d v="2020-07-29T00:00:00"/>
    <n v="227503"/>
    <n v="107053"/>
    <n v="7820"/>
    <n v="96"/>
    <n v="7724"/>
    <n v="7762"/>
  </r>
  <r>
    <x v="14"/>
    <x v="14"/>
    <s v="Koderma"/>
    <s v="Koderma"/>
    <n v="717169"/>
    <m/>
    <n v="363078"/>
    <n v="140609"/>
    <n v="12872"/>
    <n v="136"/>
    <n v="12736"/>
    <n v="357848"/>
  </r>
  <r>
    <x v="14"/>
    <x v="14"/>
    <s v="Latehar"/>
    <s v="Latehar"/>
    <n v="725673"/>
    <m/>
    <n v="294989"/>
    <n v="84919"/>
    <n v="7871"/>
    <n v="57"/>
    <n v="7814"/>
    <n v="359515"/>
  </r>
  <r>
    <x v="14"/>
    <x v="14"/>
    <s v="Lohardaga"/>
    <s v="Lohardaga"/>
    <n v="461738"/>
    <d v="2020-07-25T00:00:00"/>
    <n v="173109"/>
    <n v="63130"/>
    <n v="6709"/>
    <n v="88"/>
    <n v="6621"/>
    <n v="10880"/>
  </r>
  <r>
    <x v="14"/>
    <x v="14"/>
    <s v="Pakur"/>
    <s v="Pakur"/>
    <n v="899200"/>
    <d v="2020-07-23T00:00:00"/>
    <n v="378048"/>
    <n v="108941"/>
    <n v="2552"/>
    <n v="12"/>
    <n v="2539"/>
    <n v="7705"/>
  </r>
  <r>
    <x v="14"/>
    <x v="14"/>
    <s v="Palamu"/>
    <s v="Palamu"/>
    <n v="1936319"/>
    <m/>
    <n v="788026"/>
    <n v="311074"/>
    <n v="12294"/>
    <n v="110"/>
    <n v="12184"/>
    <n v="954943"/>
  </r>
  <r>
    <x v="14"/>
    <x v="14"/>
    <s v="Ramgarh"/>
    <s v="Ramgarh"/>
    <n v="949159"/>
    <m/>
    <n v="522017"/>
    <n v="185442"/>
    <n v="13923"/>
    <n v="197"/>
    <n v="13714"/>
    <n v="472049"/>
  </r>
  <r>
    <x v="14"/>
    <x v="14"/>
    <s v="Ranchi"/>
    <s v="Ranchi"/>
    <n v="2912022"/>
    <m/>
    <n v="1512114"/>
    <n v="656001"/>
    <n v="86116"/>
    <n v="1585"/>
    <n v="84495"/>
    <n v="1469948"/>
  </r>
  <r>
    <x v="14"/>
    <x v="14"/>
    <s v="Sahibganj"/>
    <s v="Sahibganj"/>
    <n v="1150038"/>
    <d v="2020-07-23T00:00:00"/>
    <n v="430948"/>
    <n v="132560"/>
    <n v="4834"/>
    <n v="42"/>
    <n v="4792"/>
    <n v="7446"/>
  </r>
  <r>
    <x v="14"/>
    <x v="14"/>
    <s v="Saraikela-Kharsawan"/>
    <s v="Saraikela-Kharsawan"/>
    <n v="1063458"/>
    <d v="2020-12-13T00:00:00"/>
    <n v="505417"/>
    <n v="167980"/>
    <n v="7207"/>
    <n v="67"/>
    <n v="7137"/>
    <n v="165399"/>
  </r>
  <r>
    <x v="14"/>
    <x v="14"/>
    <s v="Simdega"/>
    <s v="Simdega"/>
    <n v="599813"/>
    <m/>
    <n v="277357"/>
    <n v="112059"/>
    <n v="7193"/>
    <n v="92"/>
    <n v="7101"/>
    <n v="297504"/>
  </r>
  <r>
    <x v="14"/>
    <x v="14"/>
    <s v="West Singhbhum"/>
    <s v="West Singhbhum"/>
    <n v="1501619"/>
    <m/>
    <n v="630437"/>
    <n v="225607"/>
    <n v="13054"/>
    <n v="133"/>
    <n v="12918"/>
    <n v="742320"/>
  </r>
  <r>
    <x v="15"/>
    <x v="15"/>
    <s v="Bagalkote"/>
    <s v="Bagalkote"/>
    <n v="1890826"/>
    <d v="2020-08-23T00:00:00"/>
    <n v="1188016"/>
    <n v="613422"/>
    <n v="35178"/>
    <n v="333"/>
    <n v="34843"/>
    <n v="67440"/>
  </r>
  <r>
    <x v="15"/>
    <x v="15"/>
    <s v="Ballari"/>
    <s v="Ballari"/>
    <n v="2532383"/>
    <d v="2020-12-28T00:00:00"/>
    <n v="1758198"/>
    <n v="864065"/>
    <n v="97763"/>
    <n v="1689"/>
    <n v="95961"/>
    <n v="451288"/>
  </r>
  <r>
    <x v="15"/>
    <x v="15"/>
    <s v="Belagavi"/>
    <s v="Belagavi"/>
    <n v="4778439"/>
    <d v="2021-01-02T00:00:00"/>
    <n v="3165252"/>
    <n v="1386668"/>
    <n v="79900"/>
    <n v="938"/>
    <n v="78879"/>
    <n v="436515"/>
  </r>
  <r>
    <x v="15"/>
    <x v="15"/>
    <s v="Bengaluru Rural"/>
    <s v="Bengaluru Rural"/>
    <n v="987257"/>
    <d v="2021-01-31T00:00:00"/>
    <n v="700825"/>
    <n v="385704"/>
    <n v="62005"/>
    <n v="890"/>
    <n v="61073"/>
    <n v="271279"/>
  </r>
  <r>
    <x v="15"/>
    <x v="15"/>
    <s v="Bengaluru Urban"/>
    <s v="Bengaluru Urban"/>
    <n v="9588910"/>
    <d v="2021-01-31T00:00:00"/>
    <n v="9219875"/>
    <n v="5903791"/>
    <n v="1251872"/>
    <n v="16281"/>
    <n v="1229059"/>
    <n v="7509824"/>
  </r>
  <r>
    <x v="15"/>
    <x v="15"/>
    <s v="Bidar"/>
    <s v="Bidar"/>
    <n v="1700018"/>
    <d v="2020-08-29T00:00:00"/>
    <n v="929776"/>
    <n v="515993"/>
    <n v="24340"/>
    <n v="400"/>
    <n v="23936"/>
    <n v="79859"/>
  </r>
  <r>
    <x v="15"/>
    <x v="15"/>
    <s v="Chamarajanagara"/>
    <s v="Chamarajanagara"/>
    <n v="1020962"/>
    <d v="2020-06-28T00:00:00"/>
    <n v="647951"/>
    <n v="351940"/>
    <n v="33001"/>
    <n v="500"/>
    <n v="32469"/>
    <n v="21656"/>
  </r>
  <r>
    <x v="15"/>
    <x v="15"/>
    <s v="Chikkaballapura"/>
    <s v="Chikkaballapura"/>
    <n v="1254377"/>
    <d v="2020-06-28T00:00:00"/>
    <n v="852473"/>
    <n v="497674"/>
    <n v="43951"/>
    <n v="429"/>
    <n v="43501"/>
    <n v="37064"/>
  </r>
  <r>
    <x v="15"/>
    <x v="15"/>
    <s v="Chikkamagaluru"/>
    <s v="Chikkamagaluru"/>
    <n v="1137753"/>
    <d v="2020-06-28T00:00:00"/>
    <n v="737417"/>
    <n v="346002"/>
    <n v="51126"/>
    <n v="395"/>
    <n v="50662"/>
    <n v="31030"/>
  </r>
  <r>
    <x v="15"/>
    <x v="15"/>
    <s v="Chitradurga"/>
    <s v="Chitradurga"/>
    <n v="1660378"/>
    <d v="2020-06-28T00:00:00"/>
    <n v="1020280"/>
    <n v="618156"/>
    <n v="36666"/>
    <n v="206"/>
    <n v="36412"/>
    <n v="22726"/>
  </r>
  <r>
    <x v="15"/>
    <x v="15"/>
    <s v="Dakshina Kannada"/>
    <s v="Dakshina Kannada"/>
    <n v="2083625"/>
    <d v="2020-09-17T00:00:00"/>
    <n v="1531107"/>
    <n v="848253"/>
    <n v="115478"/>
    <n v="1680"/>
    <n v="113515"/>
    <n v="189020"/>
  </r>
  <r>
    <x v="15"/>
    <x v="15"/>
    <s v="Davanagere"/>
    <s v="Davanagere"/>
    <n v="1946905"/>
    <d v="2020-06-28T00:00:00"/>
    <n v="1016827"/>
    <n v="495371"/>
    <n v="50989"/>
    <n v="608"/>
    <n v="50359"/>
    <n v="42977"/>
  </r>
  <r>
    <x v="15"/>
    <x v="15"/>
    <s v="Dharwad"/>
    <s v="Dharwad"/>
    <n v="1846993"/>
    <d v="2020-10-13T00:00:00"/>
    <n v="1212295"/>
    <n v="561504"/>
    <n v="60970"/>
    <n v="1315"/>
    <n v="59639"/>
    <n v="168181"/>
  </r>
  <r>
    <x v="15"/>
    <x v="15"/>
    <s v="Gadag"/>
    <s v="Gadag"/>
    <n v="1065235"/>
    <d v="2020-06-28T00:00:00"/>
    <n v="691646"/>
    <n v="328477"/>
    <n v="26066"/>
    <n v="319"/>
    <n v="25747"/>
    <n v="21937"/>
  </r>
  <r>
    <x v="15"/>
    <x v="15"/>
    <s v="Hassan"/>
    <s v="Hassan"/>
    <n v="1776221"/>
    <d v="2020-06-28T00:00:00"/>
    <n v="1224599"/>
    <n v="614828"/>
    <n v="111785"/>
    <n v="1256"/>
    <n v="110294"/>
    <n v="66692"/>
  </r>
  <r>
    <x v="15"/>
    <x v="15"/>
    <s v="Haveri"/>
    <s v="Haveri"/>
    <n v="1598506"/>
    <d v="2020-06-28T00:00:00"/>
    <n v="999178"/>
    <n v="383705"/>
    <n v="21947"/>
    <n v="644"/>
    <n v="21301"/>
    <n v="22687"/>
  </r>
  <r>
    <x v="15"/>
    <x v="15"/>
    <s v="Kalaburagi"/>
    <s v="Kalaburagi"/>
    <n v="2564892"/>
    <d v="2021-01-30T00:00:00"/>
    <n v="1323039"/>
    <n v="641641"/>
    <n v="61926"/>
    <n v="819"/>
    <n v="61087"/>
    <n v="440559"/>
  </r>
  <r>
    <x v="15"/>
    <x v="15"/>
    <s v="Kodagu"/>
    <s v="Kodagu"/>
    <n v="554762"/>
    <d v="2021-01-31T00:00:00"/>
    <n v="385482"/>
    <n v="212033"/>
    <n v="37095"/>
    <n v="329"/>
    <n v="36616"/>
    <n v="162529"/>
  </r>
  <r>
    <x v="15"/>
    <x v="15"/>
    <s v="Kolar"/>
    <s v="Kolar"/>
    <n v="1540231"/>
    <d v="2020-10-14T00:00:00"/>
    <n v="991957"/>
    <n v="625918"/>
    <n v="46916"/>
    <n v="638"/>
    <n v="46266"/>
    <n v="115382"/>
  </r>
  <r>
    <x v="15"/>
    <x v="15"/>
    <s v="Koppal"/>
    <s v="Koppal"/>
    <n v="1391292"/>
    <d v="2020-06-28T00:00:00"/>
    <n v="814373"/>
    <n v="411092"/>
    <n v="35198"/>
    <n v="521"/>
    <n v="34660"/>
    <n v="26307"/>
  </r>
  <r>
    <x v="15"/>
    <x v="15"/>
    <s v="Mandya"/>
    <s v="Mandya"/>
    <n v="1808680"/>
    <d v="2020-06-28T00:00:00"/>
    <n v="1189318"/>
    <n v="659066"/>
    <n v="73753"/>
    <n v="650"/>
    <n v="73029"/>
    <n v="51750"/>
  </r>
  <r>
    <x v="15"/>
    <x v="15"/>
    <s v="Mysuru"/>
    <s v="Mysuru"/>
    <n v="2994744"/>
    <d v="2020-08-31T00:00:00"/>
    <n v="2141764"/>
    <n v="1239770"/>
    <n v="179167"/>
    <n v="2416"/>
    <n v="176447"/>
    <n v="196921"/>
  </r>
  <r>
    <x v="15"/>
    <x v="15"/>
    <s v="Raichur"/>
    <s v="Raichur"/>
    <n v="1924773"/>
    <d v="2020-06-28T00:00:00"/>
    <n v="1021603"/>
    <n v="448501"/>
    <n v="39973"/>
    <n v="331"/>
    <n v="39641"/>
    <n v="40997"/>
  </r>
  <r>
    <x v="15"/>
    <x v="15"/>
    <s v="Ramanagara"/>
    <s v="Ramanagara"/>
    <n v="1082739"/>
    <d v="2020-11-25T00:00:00"/>
    <n v="754463"/>
    <n v="469335"/>
    <n v="24204"/>
    <n v="320"/>
    <n v="23869"/>
    <n v="115501"/>
  </r>
  <r>
    <x v="15"/>
    <x v="15"/>
    <s v="Shivamogga"/>
    <s v="Shivamogga"/>
    <n v="1755512"/>
    <d v="2020-08-21T00:00:00"/>
    <n v="1162073"/>
    <n v="535447"/>
    <n v="69444"/>
    <n v="1088"/>
    <n v="68239"/>
    <n v="83482"/>
  </r>
  <r>
    <x v="15"/>
    <x v="15"/>
    <s v="Tumakuru"/>
    <s v="Tumakuru"/>
    <n v="2681449"/>
    <d v="2020-09-24T00:00:00"/>
    <n v="1672730"/>
    <n v="881580"/>
    <n v="120836"/>
    <n v="1127"/>
    <n v="119420"/>
    <n v="166982"/>
  </r>
  <r>
    <x v="15"/>
    <x v="15"/>
    <s v="Udupi"/>
    <s v="Udupi"/>
    <n v="1177908"/>
    <d v="2020-09-13T00:00:00"/>
    <n v="919074"/>
    <n v="529427"/>
    <n v="76718"/>
    <n v="489"/>
    <n v="76181"/>
    <n v="124451"/>
  </r>
  <r>
    <x v="15"/>
    <x v="15"/>
    <s v="Uttara Kannada"/>
    <s v="Uttara Kannada"/>
    <n v="1353299"/>
    <d v="2020-06-28T00:00:00"/>
    <n v="980496"/>
    <n v="505589"/>
    <n v="56218"/>
    <n v="766"/>
    <n v="55339"/>
    <n v="41942"/>
  </r>
  <r>
    <x v="15"/>
    <x v="15"/>
    <s v="Vijayapura"/>
    <s v="Vijayapura"/>
    <n v="2175102"/>
    <d v="2020-06-28T00:00:00"/>
    <n v="1535235"/>
    <n v="634270"/>
    <n v="36267"/>
    <n v="495"/>
    <n v="35764"/>
    <n v="43241"/>
  </r>
  <r>
    <x v="15"/>
    <x v="15"/>
    <s v="Yadgir"/>
    <s v="Yadgir"/>
    <n v="1172985"/>
    <d v="2021-01-31T00:00:00"/>
    <n v="708887"/>
    <n v="348094"/>
    <n v="27545"/>
    <n v="207"/>
    <n v="27337"/>
    <n v="235257"/>
  </r>
  <r>
    <x v="16"/>
    <x v="16"/>
    <s v="Alappuzha"/>
    <s v="Alappuzha"/>
    <n v="2121943"/>
    <m/>
    <n v="1518055"/>
    <n v="855411"/>
    <n v="316160"/>
    <n v="1862"/>
    <n v="313515"/>
    <n v="1197832"/>
  </r>
  <r>
    <x v="16"/>
    <x v="16"/>
    <s v="Ernakulam"/>
    <s v="Ernakulam"/>
    <n v="3279860"/>
    <m/>
    <n v="2953482"/>
    <n v="1759232"/>
    <n v="602800"/>
    <n v="3555"/>
    <n v="583842"/>
    <n v="1908531"/>
  </r>
  <r>
    <x v="16"/>
    <x v="16"/>
    <s v="Idukki"/>
    <s v="Idukki"/>
    <n v="1107453"/>
    <d v="2021-01-01T00:00:00"/>
    <n v="859116"/>
    <n v="481911"/>
    <n v="147118"/>
    <n v="519"/>
    <n v="140292"/>
    <n v="311250"/>
  </r>
  <r>
    <x v="16"/>
    <x v="16"/>
    <s v="Kannur"/>
    <s v="Kannur"/>
    <n v="2525637"/>
    <d v="2021-01-01T00:00:00"/>
    <n v="1891004"/>
    <n v="959656"/>
    <n v="275264"/>
    <n v="2325"/>
    <n v="269475"/>
    <n v="529768"/>
  </r>
  <r>
    <x v="16"/>
    <x v="16"/>
    <s v="Kasaragod"/>
    <s v="Kasaragod"/>
    <n v="1302600"/>
    <m/>
    <n v="910194"/>
    <n v="521754"/>
    <n v="138815"/>
    <n v="617"/>
    <n v="134824"/>
    <n v="707681"/>
  </r>
  <r>
    <x v="16"/>
    <x v="16"/>
    <s v="Kollam"/>
    <s v="Kollam"/>
    <n v="2629703"/>
    <m/>
    <n v="1951077"/>
    <n v="1047951"/>
    <n v="390872"/>
    <n v="2451"/>
    <n v="383923"/>
    <n v="1483990"/>
  </r>
  <r>
    <x v="16"/>
    <x v="16"/>
    <s v="Kottayam"/>
    <s v="Kottayam"/>
    <n v="1979384"/>
    <m/>
    <n v="1477425"/>
    <n v="841596"/>
    <n v="322484"/>
    <n v="1356"/>
    <n v="315759"/>
    <n v="1131140"/>
  </r>
  <r>
    <x v="16"/>
    <x v="16"/>
    <s v="Kozhikode"/>
    <s v="Kozhikode"/>
    <n v="3089543"/>
    <d v="2021-01-01T00:00:00"/>
    <n v="2341296"/>
    <n v="1154561"/>
    <n v="527346"/>
    <n v="3374"/>
    <n v="519030"/>
    <n v="1218733"/>
  </r>
  <r>
    <x v="16"/>
    <x v="16"/>
    <s v="Malappuram"/>
    <s v="Malappuram"/>
    <n v="4110956"/>
    <d v="2020-12-30T00:00:00"/>
    <n v="2833303"/>
    <n v="1103557"/>
    <n v="567584"/>
    <n v="2576"/>
    <n v="562111"/>
    <n v="753642"/>
  </r>
  <r>
    <x v="16"/>
    <x v="16"/>
    <s v="Palakkad"/>
    <s v="Palakkad"/>
    <n v="2810892"/>
    <d v="2020-10-19T00:00:00"/>
    <n v="1989222"/>
    <n v="950909"/>
    <n v="373839"/>
    <n v="2881"/>
    <n v="364351"/>
    <n v="413481"/>
  </r>
  <r>
    <x v="16"/>
    <x v="16"/>
    <s v="Pathanamthitta"/>
    <s v="Pathanamthitta"/>
    <n v="1195537"/>
    <d v="2021-01-01T00:00:00"/>
    <n v="1048352"/>
    <n v="677224"/>
    <n v="193406"/>
    <n v="1076"/>
    <n v="184979"/>
    <n v="402737"/>
  </r>
  <r>
    <x v="16"/>
    <x v="16"/>
    <s v="Thiruvananthapuram"/>
    <s v="Thiruvananthapuram"/>
    <n v="3307284"/>
    <d v="2020-10-23T00:00:00"/>
    <n v="2578575"/>
    <n v="1562343"/>
    <n v="463977"/>
    <n v="4996"/>
    <n v="448304"/>
    <n v="668649"/>
  </r>
  <r>
    <x v="16"/>
    <x v="16"/>
    <s v="Thrissur"/>
    <s v="Thrissur"/>
    <n v="3110327"/>
    <d v="2021-01-01T00:00:00"/>
    <n v="2295947"/>
    <n v="1305873"/>
    <n v="523260"/>
    <n v="3575"/>
    <n v="515481"/>
    <n v="900685"/>
  </r>
  <r>
    <x v="16"/>
    <x v="16"/>
    <s v="Wayanad"/>
    <s v="Wayanad"/>
    <n v="816558"/>
    <d v="2021-01-01T00:00:00"/>
    <n v="659451"/>
    <n v="436359"/>
    <n v="125732"/>
    <n v="518"/>
    <n v="121295"/>
    <n v="274819"/>
  </r>
  <r>
    <x v="17"/>
    <x v="17"/>
    <s v="Kargil"/>
    <s v="Kargil"/>
    <n v="143000"/>
    <d v="2021-01-14T00:00:00"/>
    <n v="87221"/>
    <n v="64300"/>
    <n v="3619"/>
    <n v="58"/>
    <n v="3556"/>
    <n v="39280"/>
  </r>
  <r>
    <x v="17"/>
    <x v="17"/>
    <s v="Leh"/>
    <s v="Leh"/>
    <n v="147000"/>
    <d v="2021-01-14T00:00:00"/>
    <n v="121577"/>
    <n v="87980"/>
    <n v="17343"/>
    <n v="150"/>
    <n v="17131"/>
    <n v="81268"/>
  </r>
  <r>
    <x v="18"/>
    <x v="18"/>
    <s v="Lakshadweep"/>
    <s v="Lakshadweep"/>
    <n v="64473"/>
    <d v="2021-10-31T00:00:00"/>
    <n v="55129"/>
    <n v="45951"/>
    <n v="10365"/>
    <n v="51"/>
    <n v="10270"/>
    <n v="268723"/>
  </r>
  <r>
    <x v="19"/>
    <x v="19"/>
    <s v="Alirajpur"/>
    <s v="Alirajpur"/>
    <n v="728677"/>
    <m/>
    <n v="369571"/>
    <n v="114601"/>
    <n v="3505"/>
    <n v="48"/>
    <n v="3453"/>
    <n v="358804"/>
  </r>
  <r>
    <x v="19"/>
    <x v="19"/>
    <s v="Anuppur"/>
    <s v="Anuppur"/>
    <n v="749521"/>
    <d v="2020-09-19T00:00:00"/>
    <n v="481238"/>
    <n v="164712"/>
    <n v="9238"/>
    <n v="89"/>
    <n v="9140"/>
    <n v="8043"/>
  </r>
  <r>
    <x v="19"/>
    <x v="19"/>
    <s v="Ashoknagar"/>
    <s v="Ashoknagar"/>
    <n v="844979"/>
    <d v="2021-01-31T00:00:00"/>
    <n v="550087"/>
    <n v="186066"/>
    <n v="3670"/>
    <n v="57"/>
    <n v="3613"/>
    <n v="57627"/>
  </r>
  <r>
    <x v="19"/>
    <x v="19"/>
    <s v="Balaghat"/>
    <s v="Balaghat"/>
    <n v="1701156"/>
    <d v="2020-08-19T00:00:00"/>
    <n v="1278183"/>
    <n v="549643"/>
    <n v="9100"/>
    <n v="64"/>
    <n v="9017"/>
    <n v="14204"/>
  </r>
  <r>
    <x v="19"/>
    <x v="19"/>
    <s v="Barwani"/>
    <s v="Barwani"/>
    <n v="1385659"/>
    <d v="2020-11-19T00:00:00"/>
    <n v="788872"/>
    <n v="225336"/>
    <n v="8366"/>
    <n v="90"/>
    <n v="8267"/>
    <n v="45771"/>
  </r>
  <r>
    <x v="19"/>
    <x v="19"/>
    <s v="Betul"/>
    <s v="Betul"/>
    <n v="1575247"/>
    <d v="2021-01-31T00:00:00"/>
    <n v="1042931"/>
    <n v="343674"/>
    <n v="12905"/>
    <n v="277"/>
    <n v="12590"/>
    <n v="74488"/>
  </r>
  <r>
    <x v="19"/>
    <x v="19"/>
    <s v="Bhind"/>
    <s v="Bhind"/>
    <n v="1703562"/>
    <d v="2020-11-16T00:00:00"/>
    <n v="1034374"/>
    <n v="351065"/>
    <n v="2995"/>
    <n v="32"/>
    <n v="2960"/>
    <n v="45892"/>
  </r>
  <r>
    <x v="19"/>
    <x v="19"/>
    <s v="Bhopal"/>
    <s v="Bhopal"/>
    <n v="2368145"/>
    <d v="2020-09-19T00:00:00"/>
    <n v="2012966"/>
    <n v="1168682"/>
    <n v="123552"/>
    <n v="972"/>
    <n v="122121"/>
    <n v="306942"/>
  </r>
  <r>
    <x v="19"/>
    <x v="19"/>
    <s v="Burhanpur"/>
    <s v="Burhanpur"/>
    <n v="756993"/>
    <d v="2020-08-18T00:00:00"/>
    <n v="493618"/>
    <n v="220909"/>
    <n v="2568"/>
    <n v="39"/>
    <n v="2529"/>
    <n v="14324"/>
  </r>
  <r>
    <x v="19"/>
    <x v="19"/>
    <s v="Chhatarpur"/>
    <s v="Chhatarpur"/>
    <n v="1762857"/>
    <d v="2020-12-09T00:00:00"/>
    <n v="1093616"/>
    <n v="336309"/>
    <n v="7609"/>
    <n v="91"/>
    <n v="7506"/>
    <n v="54322"/>
  </r>
  <r>
    <x v="19"/>
    <x v="19"/>
    <s v="Chhindwara"/>
    <s v="Chhindwara"/>
    <n v="2090306"/>
    <d v="2021-01-31T00:00:00"/>
    <n v="1624355"/>
    <n v="591843"/>
    <n v="6734"/>
    <n v="120"/>
    <n v="6612"/>
    <n v="82457"/>
  </r>
  <r>
    <x v="19"/>
    <x v="19"/>
    <s v="Damoh"/>
    <s v="Damoh"/>
    <n v="1263703"/>
    <d v="2020-09-19T00:00:00"/>
    <n v="844557"/>
    <n v="326505"/>
    <n v="8120"/>
    <n v="186"/>
    <n v="7841"/>
    <n v="20624"/>
  </r>
  <r>
    <x v="19"/>
    <x v="19"/>
    <s v="Datia"/>
    <s v="Datia"/>
    <n v="786375"/>
    <d v="2020-12-04T00:00:00"/>
    <n v="560238"/>
    <n v="296233"/>
    <n v="6959"/>
    <n v="78"/>
    <n v="6874"/>
    <n v="43801"/>
  </r>
  <r>
    <x v="19"/>
    <x v="19"/>
    <s v="Dewas"/>
    <s v="Dewas"/>
    <n v="1563107"/>
    <d v="2021-01-31T00:00:00"/>
    <n v="1005266"/>
    <n v="477219"/>
    <n v="7723"/>
    <n v="51"/>
    <n v="7672"/>
    <n v="100016"/>
  </r>
  <r>
    <x v="19"/>
    <x v="19"/>
    <s v="Dhar"/>
    <s v="Dhar"/>
    <n v="2184672"/>
    <d v="2020-12-02T00:00:00"/>
    <n v="1371226"/>
    <n v="536214"/>
    <n v="12572"/>
    <n v="130"/>
    <n v="12388"/>
    <n v="68883"/>
  </r>
  <r>
    <x v="19"/>
    <x v="19"/>
    <s v="Dindori"/>
    <s v="Dindori"/>
    <n v="704218"/>
    <d v="2020-07-08T00:00:00"/>
    <n v="481366"/>
    <n v="186341"/>
    <n v="4623"/>
    <n v="29"/>
    <n v="4588"/>
    <n v="5868"/>
  </r>
  <r>
    <x v="19"/>
    <x v="19"/>
    <s v="Guna"/>
    <s v="Guna"/>
    <n v="1240938"/>
    <d v="2020-12-04T00:00:00"/>
    <n v="821399"/>
    <n v="284155"/>
    <n v="5132"/>
    <n v="44"/>
    <n v="5085"/>
    <n v="42795"/>
  </r>
  <r>
    <x v="19"/>
    <x v="19"/>
    <s v="Gwalior"/>
    <s v="Gwalior"/>
    <n v="2030543"/>
    <d v="2020-12-04T00:00:00"/>
    <n v="1452149"/>
    <n v="730150"/>
    <n v="53106"/>
    <n v="633"/>
    <n v="52427"/>
    <n v="233249"/>
  </r>
  <r>
    <x v="19"/>
    <x v="19"/>
    <s v="Harda"/>
    <s v="Harda"/>
    <n v="570302"/>
    <d v="2020-12-02T00:00:00"/>
    <n v="394641"/>
    <n v="159293"/>
    <n v="5055"/>
    <n v="96"/>
    <n v="4954"/>
    <n v="39235"/>
  </r>
  <r>
    <x v="19"/>
    <x v="19"/>
    <s v="Hoshangabad"/>
    <s v="Hoshangabad"/>
    <n v="1240975"/>
    <d v="2020-12-04T00:00:00"/>
    <n v="865566"/>
    <n v="369945"/>
    <n v="10688"/>
    <n v="99"/>
    <n v="10570"/>
    <n v="51638"/>
  </r>
  <r>
    <x v="19"/>
    <x v="19"/>
    <s v="Indore"/>
    <s v="Indore"/>
    <n v="3272335"/>
    <d v="2021-01-31T00:00:00"/>
    <n v="2951024"/>
    <n v="1728945"/>
    <n v="153230"/>
    <n v="1391"/>
    <n v="151410"/>
    <n v="856881"/>
  </r>
  <r>
    <x v="19"/>
    <x v="19"/>
    <s v="Jabalpur"/>
    <s v="Jabalpur"/>
    <n v="2460714"/>
    <d v="2021-02-01T00:00:00"/>
    <n v="1957070"/>
    <n v="1099359"/>
    <n v="50779"/>
    <n v="670"/>
    <n v="49896"/>
    <n v="319312"/>
  </r>
  <r>
    <x v="19"/>
    <x v="19"/>
    <s v="Jhabua"/>
    <s v="Jhabua"/>
    <n v="1024091"/>
    <d v="2020-12-04T00:00:00"/>
    <n v="607542"/>
    <n v="185320"/>
    <n v="7691"/>
    <n v="64"/>
    <n v="7619"/>
    <n v="55991"/>
  </r>
  <r>
    <x v="19"/>
    <x v="19"/>
    <s v="Katni"/>
    <s v="Katni"/>
    <n v="1291684"/>
    <d v="2020-12-18T00:00:00"/>
    <n v="865274"/>
    <n v="306259"/>
    <n v="9366"/>
    <n v="120"/>
    <n v="9242"/>
    <n v="61511"/>
  </r>
  <r>
    <x v="19"/>
    <x v="19"/>
    <s v="Khandwa"/>
    <s v="Khandwa"/>
    <n v="1309443"/>
    <d v="2020-08-24T00:00:00"/>
    <n v="862885"/>
    <n v="310248"/>
    <n v="4044"/>
    <n v="94"/>
    <n v="3946"/>
    <n v="19112"/>
  </r>
  <r>
    <x v="19"/>
    <x v="19"/>
    <s v="Khargone"/>
    <s v="Khargone"/>
    <n v="1872413"/>
    <d v="2020-09-19T00:00:00"/>
    <n v="1147444"/>
    <n v="411114"/>
    <n v="13970"/>
    <n v="239"/>
    <n v="13716"/>
    <n v="45398"/>
  </r>
  <r>
    <x v="19"/>
    <x v="19"/>
    <s v="Mandla"/>
    <s v="Mandla"/>
    <n v="1053522"/>
    <m/>
    <n v="684882"/>
    <n v="246724"/>
    <n v="5188"/>
    <n v="25"/>
    <n v="5159"/>
    <n v="518819"/>
  </r>
  <r>
    <x v="19"/>
    <x v="19"/>
    <s v="Mandsaur"/>
    <s v="Mandsaur"/>
    <n v="1339832"/>
    <d v="2020-12-04T00:00:00"/>
    <n v="948065"/>
    <n v="330902"/>
    <n v="8637"/>
    <n v="84"/>
    <n v="8552"/>
    <n v="57051"/>
  </r>
  <r>
    <x v="19"/>
    <x v="19"/>
    <s v="Morena"/>
    <s v="Morena"/>
    <n v="1965137"/>
    <d v="2021-02-01T00:00:00"/>
    <n v="1295658"/>
    <n v="582833"/>
    <n v="8236"/>
    <n v="95"/>
    <n v="8135"/>
    <n v="95085"/>
  </r>
  <r>
    <x v="19"/>
    <x v="19"/>
    <s v="Narsinghpur"/>
    <s v="Narsinghpur"/>
    <n v="1092141"/>
    <d v="2021-01-30T00:00:00"/>
    <n v="803225"/>
    <n v="318284"/>
    <n v="11209"/>
    <n v="81"/>
    <n v="11115"/>
    <n v="96204"/>
  </r>
  <r>
    <x v="19"/>
    <x v="19"/>
    <s v="Neemuch"/>
    <s v="Neemuch"/>
    <n v="825958"/>
    <d v="2020-12-04T00:00:00"/>
    <n v="579489"/>
    <n v="229183"/>
    <n v="7926"/>
    <n v="84"/>
    <n v="7828"/>
    <n v="61255"/>
  </r>
  <r>
    <x v="19"/>
    <x v="19"/>
    <s v="Niwari"/>
    <s v="Niwari"/>
    <n v="46069"/>
    <d v="2020-11-29T00:00:00"/>
    <n v="0"/>
    <n v="0"/>
    <n v="3715"/>
    <n v="48"/>
    <n v="3654"/>
    <n v="24431"/>
  </r>
  <r>
    <x v="19"/>
    <x v="19"/>
    <s v="Panna"/>
    <s v="Panna"/>
    <n v="1016028"/>
    <m/>
    <n v="600823"/>
    <n v="168120"/>
    <n v="7331"/>
    <n v="63"/>
    <n v="7250"/>
    <n v="501519"/>
  </r>
  <r>
    <x v="19"/>
    <x v="19"/>
    <s v="Raisen"/>
    <s v="Raisen"/>
    <n v="1331699"/>
    <d v="2020-11-29T00:00:00"/>
    <n v="885585"/>
    <n v="333022"/>
    <n v="9238"/>
    <n v="194"/>
    <n v="9030"/>
    <n v="48962"/>
  </r>
  <r>
    <x v="19"/>
    <x v="19"/>
    <s v="Rajgarh"/>
    <s v="Rajgarh"/>
    <n v="1546541"/>
    <d v="2020-12-04T00:00:00"/>
    <n v="1025584"/>
    <n v="450099"/>
    <n v="8729"/>
    <n v="172"/>
    <n v="8490"/>
    <n v="50968"/>
  </r>
  <r>
    <x v="19"/>
    <x v="19"/>
    <s v="Ratlam"/>
    <s v="Ratlam"/>
    <n v="1454483"/>
    <d v="2020-11-29T00:00:00"/>
    <n v="1026416"/>
    <n v="457972"/>
    <n v="17860"/>
    <n v="385"/>
    <n v="17438"/>
    <n v="60666"/>
  </r>
  <r>
    <x v="19"/>
    <x v="19"/>
    <s v="Rewa"/>
    <s v="Rewa"/>
    <n v="2363744"/>
    <d v="2020-08-18T00:00:00"/>
    <n v="1639826"/>
    <n v="674779"/>
    <n v="16433"/>
    <n v="155"/>
    <n v="16270"/>
    <n v="30906"/>
  </r>
  <r>
    <x v="19"/>
    <x v="19"/>
    <s v="Sagar"/>
    <s v="Sagar"/>
    <n v="2378295"/>
    <d v="2020-09-19T00:00:00"/>
    <n v="1563245"/>
    <n v="760746"/>
    <n v="16622"/>
    <n v="390"/>
    <n v="16154"/>
    <n v="73112"/>
  </r>
  <r>
    <x v="19"/>
    <x v="19"/>
    <s v="Satna"/>
    <s v="Satna"/>
    <n v="2228619"/>
    <d v="2020-09-19T00:00:00"/>
    <n v="1532585"/>
    <n v="481540"/>
    <n v="11965"/>
    <n v="133"/>
    <n v="11829"/>
    <n v="34141"/>
  </r>
  <r>
    <x v="19"/>
    <x v="19"/>
    <s v="Sehore"/>
    <s v="Sehore"/>
    <n v="1311008"/>
    <d v="2020-11-29T00:00:00"/>
    <n v="909045"/>
    <n v="396375"/>
    <n v="10136"/>
    <n v="73"/>
    <n v="10057"/>
    <n v="50129"/>
  </r>
  <r>
    <x v="19"/>
    <x v="19"/>
    <s v="Seoni"/>
    <s v="Seoni"/>
    <n v="1378876"/>
    <d v="2020-09-19T00:00:00"/>
    <n v="945564"/>
    <n v="341871"/>
    <n v="6775"/>
    <n v="28"/>
    <n v="6739"/>
    <n v="18411"/>
  </r>
  <r>
    <x v="19"/>
    <x v="19"/>
    <s v="Shahdol"/>
    <s v="Shahdol"/>
    <n v="1064989"/>
    <d v="2020-09-19T00:00:00"/>
    <n v="723227"/>
    <n v="337272"/>
    <n v="10085"/>
    <n v="118"/>
    <n v="9958"/>
    <n v="23219"/>
  </r>
  <r>
    <x v="19"/>
    <x v="19"/>
    <s v="Shajapur"/>
    <s v="Shajapur"/>
    <n v="1512353"/>
    <d v="2021-02-01T00:00:00"/>
    <n v="620316"/>
    <n v="278912"/>
    <n v="6349"/>
    <n v="74"/>
    <n v="6273"/>
    <n v="59979"/>
  </r>
  <r>
    <x v="19"/>
    <x v="19"/>
    <s v="Sheopur"/>
    <s v="Sheopur"/>
    <n v="687952"/>
    <d v="2020-11-29T00:00:00"/>
    <n v="413195"/>
    <n v="140296"/>
    <n v="4000"/>
    <n v="78"/>
    <n v="3919"/>
    <n v="33449"/>
  </r>
  <r>
    <x v="19"/>
    <x v="19"/>
    <s v="Shivpuri"/>
    <s v="Shivpuri"/>
    <n v="1725818"/>
    <d v="2020-11-19T00:00:00"/>
    <n v="1109976"/>
    <n v="391707"/>
    <n v="12398"/>
    <n v="125"/>
    <n v="12261"/>
    <n v="53469"/>
  </r>
  <r>
    <x v="19"/>
    <x v="19"/>
    <s v="Sidhi"/>
    <s v="Sidhi"/>
    <n v="1126515"/>
    <d v="2020-07-26T00:00:00"/>
    <n v="679862"/>
    <n v="226632"/>
    <n v="9219"/>
    <n v="87"/>
    <n v="9132"/>
    <n v="9269"/>
  </r>
  <r>
    <x v="19"/>
    <x v="19"/>
    <s v="Singrauli"/>
    <s v="Singrauli"/>
    <n v="1178132"/>
    <m/>
    <n v="740335"/>
    <n v="224966"/>
    <n v="8801"/>
    <n v="82"/>
    <n v="8706"/>
    <n v="581685"/>
  </r>
  <r>
    <x v="19"/>
    <x v="19"/>
    <s v="Tikamgarh"/>
    <s v="Tikamgarh"/>
    <n v="1444920"/>
    <d v="2020-11-29T00:00:00"/>
    <n v="919592"/>
    <n v="293885"/>
    <n v="6863"/>
    <n v="114"/>
    <n v="6742"/>
    <n v="46442"/>
  </r>
  <r>
    <x v="19"/>
    <x v="19"/>
    <s v="Ujjain"/>
    <s v="Ujjain"/>
    <n v="1986864"/>
    <d v="2020-09-19T00:00:00"/>
    <n v="1452247"/>
    <n v="836514"/>
    <n v="18903"/>
    <n v="172"/>
    <n v="18720"/>
    <n v="41082"/>
  </r>
  <r>
    <x v="19"/>
    <x v="19"/>
    <s v="Umaria"/>
    <s v="Umaria"/>
    <n v="643579"/>
    <d v="2020-11-19T00:00:00"/>
    <n v="455492"/>
    <n v="196492"/>
    <n v="6294"/>
    <n v="63"/>
    <n v="6224"/>
    <n v="57958"/>
  </r>
  <r>
    <x v="19"/>
    <x v="19"/>
    <s v="Vidisha"/>
    <s v="Vidisha"/>
    <n v="1458212"/>
    <d v="2020-12-04T00:00:00"/>
    <n v="975291"/>
    <n v="349024"/>
    <n v="11922"/>
    <n v="237"/>
    <n v="11677"/>
    <n v="71896"/>
  </r>
  <r>
    <x v="20"/>
    <x v="20"/>
    <s v="Ahmednagar"/>
    <s v="Ahmednagar"/>
    <n v="4543083"/>
    <d v="2020-07-19T00:00:00"/>
    <n v="2468837"/>
    <n v="881402"/>
    <n v="339457"/>
    <n v="7043"/>
    <n v="330122"/>
    <n v="180805"/>
  </r>
  <r>
    <x v="20"/>
    <x v="20"/>
    <s v="Akola"/>
    <s v="Akola"/>
    <n v="1818617"/>
    <m/>
    <n v="760099"/>
    <n v="357931"/>
    <n v="58764"/>
    <n v="1425"/>
    <n v="57318"/>
    <n v="920504"/>
  </r>
  <r>
    <x v="20"/>
    <x v="20"/>
    <s v="Amravati"/>
    <s v="Amravati"/>
    <n v="2887826"/>
    <m/>
    <n v="1241168"/>
    <n v="548807"/>
    <n v="96231"/>
    <n v="1594"/>
    <n v="94618"/>
    <n v="1463150"/>
  </r>
  <r>
    <x v="20"/>
    <x v="20"/>
    <s v="Aurangabad"/>
    <s v="Aurangabad"/>
    <n v="3695928"/>
    <d v="2020-05-30T00:00:00"/>
    <n v="1772420"/>
    <n v="723304"/>
    <n v="155331"/>
    <n v="4251"/>
    <n v="150615"/>
    <n v="89465"/>
  </r>
  <r>
    <x v="20"/>
    <x v="20"/>
    <s v="Beed"/>
    <s v="Beed"/>
    <n v="2585962"/>
    <d v="2020-10-11T00:00:00"/>
    <n v="1145382"/>
    <n v="485615"/>
    <n v="103749"/>
    <n v="2806"/>
    <n v="100803"/>
    <n v="163362"/>
  </r>
  <r>
    <x v="20"/>
    <x v="20"/>
    <s v="Bhandara"/>
    <s v="Bhandara"/>
    <n v="1198810"/>
    <d v="2020-10-11T00:00:00"/>
    <n v="825867"/>
    <n v="421585"/>
    <n v="60080"/>
    <n v="1123"/>
    <n v="58945"/>
    <n v="84235"/>
  </r>
  <r>
    <x v="20"/>
    <x v="20"/>
    <s v="Buldhana"/>
    <s v="Buldhana"/>
    <n v="2588039"/>
    <d v="2021-01-30T00:00:00"/>
    <n v="1136679"/>
    <n v="512944"/>
    <n v="85520"/>
    <n v="797"/>
    <n v="84710"/>
    <n v="158634"/>
  </r>
  <r>
    <x v="20"/>
    <x v="20"/>
    <s v="Chandrapur"/>
    <s v="Chandrapur"/>
    <n v="2194262"/>
    <d v="2021-01-30T00:00:00"/>
    <n v="1335017"/>
    <n v="458690"/>
    <n v="88968"/>
    <n v="1560"/>
    <n v="87387"/>
    <n v="244293"/>
  </r>
  <r>
    <x v="20"/>
    <x v="20"/>
    <s v="Dhule"/>
    <s v="Dhule"/>
    <n v="2048781"/>
    <d v="2020-10-11T00:00:00"/>
    <n v="1007007"/>
    <n v="476051"/>
    <n v="46172"/>
    <n v="654"/>
    <n v="45501"/>
    <n v="113178"/>
  </r>
  <r>
    <x v="20"/>
    <x v="20"/>
    <s v="Gadchiroli"/>
    <s v="Gadchiroli"/>
    <n v="1071795"/>
    <d v="2020-07-23T00:00:00"/>
    <n v="540319"/>
    <n v="231208"/>
    <n v="30440"/>
    <n v="669"/>
    <n v="29735"/>
    <n v="27213"/>
  </r>
  <r>
    <x v="20"/>
    <x v="20"/>
    <s v="Gondia"/>
    <s v="Gondia"/>
    <n v="1322331"/>
    <d v="2021-01-29T00:00:00"/>
    <n v="888961"/>
    <n v="469980"/>
    <n v="40519"/>
    <n v="569"/>
    <n v="39941"/>
    <n v="150405"/>
  </r>
  <r>
    <x v="20"/>
    <x v="20"/>
    <s v="Hingoli"/>
    <s v="Hingoli"/>
    <n v="1178973"/>
    <d v="2020-08-03T00:00:00"/>
    <n v="537442"/>
    <n v="201000"/>
    <n v="18475"/>
    <n v="506"/>
    <n v="17949"/>
    <n v="16034"/>
  </r>
  <r>
    <x v="20"/>
    <x v="20"/>
    <s v="Jalgaon"/>
    <s v="Jalgaon"/>
    <n v="4224442"/>
    <d v="2021-01-30T00:00:00"/>
    <n v="2085101"/>
    <n v="699544"/>
    <n v="139934"/>
    <n v="2714"/>
    <n v="137178"/>
    <n v="499165"/>
  </r>
  <r>
    <x v="20"/>
    <x v="20"/>
    <s v="Jalna"/>
    <s v="Jalna"/>
    <n v="1958483"/>
    <d v="2021-01-30T00:00:00"/>
    <n v="1081253"/>
    <n v="413822"/>
    <n v="60615"/>
    <n v="1209"/>
    <n v="59382"/>
    <n v="147354"/>
  </r>
  <r>
    <x v="20"/>
    <x v="20"/>
    <s v="Kolhapur"/>
    <s v="Kolhapur"/>
    <n v="3874015"/>
    <m/>
    <n v="2536731"/>
    <n v="1043329"/>
    <n v="206671"/>
    <n v="5847"/>
    <n v="200699"/>
    <n v="2001602"/>
  </r>
  <r>
    <x v="20"/>
    <x v="20"/>
    <s v="Latur"/>
    <s v="Latur"/>
    <n v="2455543"/>
    <m/>
    <n v="1182476"/>
    <n v="507616"/>
    <n v="92133"/>
    <n v="2437"/>
    <n v="89608"/>
    <n v="1249282"/>
  </r>
  <r>
    <x v="20"/>
    <x v="20"/>
    <s v="Mumbai"/>
    <s v="Mumbai"/>
    <n v="12442373"/>
    <d v="2021-01-29T00:00:00"/>
    <n v="9115615"/>
    <n v="5564204"/>
    <n v="756749"/>
    <n v="16247"/>
    <n v="733318"/>
    <n v="3168087"/>
  </r>
  <r>
    <x v="20"/>
    <x v="20"/>
    <s v="Nagpur"/>
    <s v="Nagpur"/>
    <n v="4653171"/>
    <d v="2020-10-18T00:00:00"/>
    <n v="3006439"/>
    <n v="1460890"/>
    <n v="493607"/>
    <n v="9128"/>
    <n v="484334"/>
    <n v="628886"/>
  </r>
  <r>
    <x v="20"/>
    <x v="20"/>
    <s v="Nanded"/>
    <s v="Nanded"/>
    <n v="3356566"/>
    <d v="2020-11-03T00:00:00"/>
    <n v="1560558"/>
    <n v="560812"/>
    <n v="90409"/>
    <n v="2658"/>
    <n v="87721"/>
    <n v="162523"/>
  </r>
  <r>
    <x v="20"/>
    <x v="20"/>
    <s v="Nandurbar"/>
    <s v="Nandurbar"/>
    <n v="1646177"/>
    <d v="2020-12-12T00:00:00"/>
    <n v="723850"/>
    <n v="342054"/>
    <n v="40006"/>
    <n v="948"/>
    <n v="39054"/>
    <n v="57743"/>
  </r>
  <r>
    <x v="20"/>
    <x v="20"/>
    <s v="Nashik"/>
    <s v="Nashik"/>
    <n v="6109052"/>
    <d v="2021-01-30T00:00:00"/>
    <n v="3471046"/>
    <n v="1299122"/>
    <n v="410681"/>
    <n v="8679"/>
    <n v="401418"/>
    <n v="703737"/>
  </r>
  <r>
    <x v="20"/>
    <x v="20"/>
    <s v="Osmanabad"/>
    <s v="Osmanabad"/>
    <n v="1660311"/>
    <d v="2021-01-07T00:00:00"/>
    <n v="803192"/>
    <n v="308210"/>
    <n v="67828"/>
    <n v="1963"/>
    <n v="65577"/>
    <n v="143364"/>
  </r>
  <r>
    <x v="20"/>
    <x v="20"/>
    <s v="Palghar"/>
    <s v="Palghar"/>
    <n v="2990116"/>
    <d v="2021-01-30T00:00:00"/>
    <n v="1869199"/>
    <n v="678741"/>
    <n v="138013"/>
    <n v="3282"/>
    <n v="134309"/>
    <n v="388730"/>
  </r>
  <r>
    <x v="20"/>
    <x v="20"/>
    <s v="Parbhani"/>
    <s v="Parbhani"/>
    <n v="1835982"/>
    <d v="2021-01-30T00:00:00"/>
    <n v="905874"/>
    <n v="378183"/>
    <n v="52362"/>
    <n v="1233"/>
    <n v="51078"/>
    <n v="137118"/>
  </r>
  <r>
    <x v="20"/>
    <x v="20"/>
    <s v="Pune"/>
    <s v="Pune"/>
    <n v="9426959"/>
    <d v="2021-01-12T00:00:00"/>
    <n v="7843130"/>
    <n v="4264808"/>
    <n v="1154776"/>
    <n v="19594"/>
    <n v="1131401"/>
    <n v="674515"/>
  </r>
  <r>
    <x v="20"/>
    <x v="20"/>
    <s v="Raigad"/>
    <s v="Raigad"/>
    <n v="2635394"/>
    <d v="2021-01-28T00:00:00"/>
    <n v="1859507"/>
    <n v="774913"/>
    <n v="195958"/>
    <n v="4551"/>
    <n v="190759"/>
    <n v="402067"/>
  </r>
  <r>
    <x v="20"/>
    <x v="20"/>
    <s v="Ratnagiri"/>
    <s v="Ratnagiri"/>
    <n v="1612672"/>
    <m/>
    <n v="920151"/>
    <n v="388703"/>
    <n v="78950"/>
    <n v="2478"/>
    <n v="76292"/>
    <n v="829684"/>
  </r>
  <r>
    <x v="20"/>
    <x v="20"/>
    <s v="Sangli"/>
    <s v="Sangli"/>
    <n v="2820575"/>
    <m/>
    <n v="1810980"/>
    <n v="802877"/>
    <n v="209771"/>
    <n v="5613"/>
    <n v="203673"/>
    <n v="1486967"/>
  </r>
  <r>
    <x v="20"/>
    <x v="20"/>
    <s v="Satara"/>
    <s v="Satara"/>
    <n v="3003922"/>
    <d v="2021-01-30T00:00:00"/>
    <n v="1963730"/>
    <n v="865197"/>
    <n v="250414"/>
    <n v="6428"/>
    <n v="243482"/>
    <n v="437949"/>
  </r>
  <r>
    <x v="20"/>
    <x v="20"/>
    <s v="Sindhudurg"/>
    <s v="Sindhudurg"/>
    <n v="848868"/>
    <m/>
    <n v="524896"/>
    <n v="279051"/>
    <n v="52783"/>
    <n v="1434"/>
    <n v="50987"/>
    <n v="442336"/>
  </r>
  <r>
    <x v="20"/>
    <x v="20"/>
    <s v="Solapur"/>
    <s v="Solapur"/>
    <n v="4315527"/>
    <d v="2021-01-30T00:00:00"/>
    <n v="2242339"/>
    <n v="690069"/>
    <n v="210466"/>
    <n v="5551"/>
    <n v="204364"/>
    <n v="734499"/>
  </r>
  <r>
    <x v="20"/>
    <x v="20"/>
    <s v="Thane"/>
    <s v="Thane"/>
    <n v="11060148"/>
    <d v="2020-11-04T00:00:00"/>
    <n v="5484839"/>
    <n v="2751182"/>
    <n v="610128"/>
    <n v="11462"/>
    <n v="597141"/>
    <n v="1534689"/>
  </r>
  <r>
    <x v="20"/>
    <x v="20"/>
    <s v="Wardha"/>
    <s v="Wardha"/>
    <n v="1296157"/>
    <d v="2020-10-31T00:00:00"/>
    <n v="755863"/>
    <n v="314899"/>
    <n v="57344"/>
    <n v="1217"/>
    <n v="55956"/>
    <n v="81037"/>
  </r>
  <r>
    <x v="20"/>
    <x v="20"/>
    <s v="Washim"/>
    <s v="Washim"/>
    <n v="1196714"/>
    <m/>
    <n v="579042"/>
    <n v="321710"/>
    <n v="41663"/>
    <n v="637"/>
    <n v="41020"/>
    <n v="607221"/>
  </r>
  <r>
    <x v="20"/>
    <x v="20"/>
    <s v="Yavatmal"/>
    <s v="Yavatmal"/>
    <n v="2775457"/>
    <d v="2021-01-29T00:00:00"/>
    <n v="1211321"/>
    <n v="496306"/>
    <n v="75967"/>
    <n v="1798"/>
    <n v="74159"/>
    <n v="179534"/>
  </r>
  <r>
    <x v="21"/>
    <x v="21"/>
    <s v="Bishnupur"/>
    <s v="Bishnupur"/>
    <n v="240363"/>
    <m/>
    <n v="128902"/>
    <n v="64791"/>
    <n v="0"/>
    <n v="0"/>
    <n v="0"/>
    <n v="117777"/>
  </r>
  <r>
    <x v="21"/>
    <x v="21"/>
    <s v="Chandel"/>
    <s v="Chandel"/>
    <n v="144028"/>
    <m/>
    <n v="26634"/>
    <n v="15197"/>
    <n v="0"/>
    <n v="0"/>
    <n v="0"/>
    <n v="70573"/>
  </r>
  <r>
    <x v="21"/>
    <x v="21"/>
    <s v="Churachandpur"/>
    <s v="Churachandpur"/>
    <n v="271274"/>
    <d v="2020-09-23T00:00:00"/>
    <n v="104247"/>
    <n v="62208"/>
    <n v="0"/>
    <n v="0"/>
    <n v="0"/>
    <n v="13542"/>
  </r>
  <r>
    <x v="21"/>
    <x v="21"/>
    <s v="Imphal East"/>
    <s v="Imphal East"/>
    <n v="452661"/>
    <m/>
    <n v="251626"/>
    <n v="148953"/>
    <n v="0"/>
    <n v="0"/>
    <n v="0"/>
    <n v="221803"/>
  </r>
  <r>
    <x v="21"/>
    <x v="21"/>
    <s v="Imphal West"/>
    <s v="Imphal West"/>
    <n v="514683"/>
    <m/>
    <n v="308782"/>
    <n v="199404"/>
    <n v="0"/>
    <n v="0"/>
    <n v="0"/>
    <n v="252194"/>
  </r>
  <r>
    <x v="21"/>
    <x v="21"/>
    <s v="Jiribam"/>
    <s v="Jiribam"/>
    <n v="43818"/>
    <m/>
    <n v="27911"/>
    <n v="17262"/>
    <n v="0"/>
    <n v="0"/>
    <n v="0"/>
    <n v="21470"/>
  </r>
  <r>
    <x v="21"/>
    <x v="21"/>
    <s v="Kakching"/>
    <s v="Kakching"/>
    <n v="135481"/>
    <m/>
    <n v="84702"/>
    <n v="49653"/>
    <n v="0"/>
    <n v="0"/>
    <n v="0"/>
    <n v="66385"/>
  </r>
  <r>
    <x v="21"/>
    <x v="21"/>
    <s v="Kamjong"/>
    <s v="Kamjong"/>
    <n v="45616"/>
    <m/>
    <n v="10502"/>
    <n v="5370"/>
    <n v="0"/>
    <n v="0"/>
    <n v="0"/>
    <n v="22351"/>
  </r>
  <r>
    <x v="21"/>
    <x v="21"/>
    <s v="Pherzawl"/>
    <s v="Pherzawl"/>
    <n v="47250"/>
    <m/>
    <n v="12417"/>
    <n v="9888"/>
    <n v="0"/>
    <n v="0"/>
    <n v="0"/>
    <n v="23152"/>
  </r>
  <r>
    <x v="21"/>
    <x v="21"/>
    <s v="Senapati"/>
    <s v="Senapati"/>
    <n v="354772"/>
    <m/>
    <n v="28247"/>
    <n v="18288"/>
    <n v="0"/>
    <n v="0"/>
    <n v="0"/>
    <n v="173838"/>
  </r>
  <r>
    <x v="21"/>
    <x v="21"/>
    <s v="Tamenglong"/>
    <s v="Tamenglong"/>
    <n v="140143"/>
    <m/>
    <n v="19931"/>
    <n v="10361"/>
    <n v="0"/>
    <n v="0"/>
    <n v="0"/>
    <n v="68670"/>
  </r>
  <r>
    <x v="21"/>
    <x v="21"/>
    <s v="Thoubal"/>
    <s v="Thoubal"/>
    <n v="420517"/>
    <m/>
    <n v="141308"/>
    <n v="62279"/>
    <n v="0"/>
    <n v="0"/>
    <n v="0"/>
    <n v="206053"/>
  </r>
  <r>
    <x v="21"/>
    <x v="21"/>
    <s v="Ukhrul"/>
    <s v="Ukhrul"/>
    <n v="183115"/>
    <m/>
    <n v="22193"/>
    <n v="14759"/>
    <n v="0"/>
    <n v="0"/>
    <n v="0"/>
    <n v="89726"/>
  </r>
  <r>
    <x v="22"/>
    <x v="22"/>
    <s v="East Garo Hills"/>
    <s v="East Garo Hills"/>
    <n v="317618"/>
    <m/>
    <n v="47655"/>
    <n v="20648"/>
    <n v="1867"/>
    <n v="13"/>
    <n v="1844"/>
    <n v="156566"/>
  </r>
  <r>
    <x v="22"/>
    <x v="22"/>
    <s v="East Jaintia Hills"/>
    <s v="East Jaintia Hills"/>
    <n v="122436"/>
    <m/>
    <n v="64432"/>
    <n v="33259"/>
    <n v="2430"/>
    <n v="31"/>
    <n v="2395"/>
    <n v="61208"/>
  </r>
  <r>
    <x v="22"/>
    <x v="22"/>
    <s v="East Khasi Hills"/>
    <s v="East Khasi Hills"/>
    <n v="824059"/>
    <m/>
    <n v="318381"/>
    <n v="225526"/>
    <n v="41025"/>
    <n v="987"/>
    <n v="39754"/>
    <n v="424301"/>
  </r>
  <r>
    <x v="22"/>
    <x v="22"/>
    <s v="North Garo Hills"/>
    <s v="North Garo Hills"/>
    <n v="118325"/>
    <m/>
    <n v="62675"/>
    <n v="28288"/>
    <n v="1685"/>
    <n v="8"/>
    <n v="1674"/>
    <n v="58821"/>
  </r>
  <r>
    <x v="22"/>
    <x v="22"/>
    <s v="Ribhoi"/>
    <s v="Ribhoi"/>
    <n v="258380"/>
    <m/>
    <n v="92049"/>
    <n v="48460"/>
    <n v="9697"/>
    <n v="89"/>
    <n v="9584"/>
    <n v="131454"/>
  </r>
  <r>
    <x v="22"/>
    <x v="22"/>
    <s v="South Garo Hills"/>
    <s v="South Garo Hills"/>
    <n v="142574"/>
    <m/>
    <n v="40103"/>
    <n v="18937"/>
    <n v="1216"/>
    <n v="12"/>
    <n v="1203"/>
    <n v="70469"/>
  </r>
  <r>
    <x v="22"/>
    <x v="22"/>
    <s v="South West Garo Hills"/>
    <s v="South West Garo Hills"/>
    <n v="172495"/>
    <m/>
    <n v="73397"/>
    <n v="39210"/>
    <n v="1872"/>
    <n v="17"/>
    <n v="1852"/>
    <n v="85458"/>
  </r>
  <r>
    <x v="22"/>
    <x v="22"/>
    <s v="South West Khasi Hills"/>
    <s v="South West Khasi Hills"/>
    <n v="110152"/>
    <m/>
    <n v="33372"/>
    <n v="17117"/>
    <n v="2548"/>
    <n v="17"/>
    <n v="2525"/>
    <n v="55248"/>
  </r>
  <r>
    <x v="22"/>
    <x v="22"/>
    <s v="West Garo Hills"/>
    <s v="West Garo Hills"/>
    <n v="642923"/>
    <m/>
    <n v="209662"/>
    <n v="119725"/>
    <n v="9027"/>
    <n v="72"/>
    <n v="8943"/>
    <n v="319545"/>
  </r>
  <r>
    <x v="22"/>
    <x v="22"/>
    <s v="West Jaintia Hills"/>
    <s v="West Jaintia Hills"/>
    <n v="270352"/>
    <m/>
    <n v="84529"/>
    <n v="47646"/>
    <n v="6803"/>
    <n v="133"/>
    <n v="6642"/>
    <n v="135873"/>
  </r>
  <r>
    <x v="22"/>
    <x v="22"/>
    <s v="West Khasi Hills"/>
    <s v="West Khasi Hills"/>
    <n v="385601"/>
    <m/>
    <n v="77018"/>
    <n v="43000"/>
    <n v="5457"/>
    <n v="71"/>
    <n v="5330"/>
    <n v="191672"/>
  </r>
  <r>
    <x v="23"/>
    <x v="23"/>
    <s v="Aizawl"/>
    <s v="Aizawl"/>
    <n v="404054"/>
    <m/>
    <n v="315706"/>
    <n v="239593"/>
    <n v="75111"/>
    <n v="300"/>
    <n v="71337"/>
    <n v="235541"/>
  </r>
  <r>
    <x v="23"/>
    <x v="23"/>
    <s v="Champhai"/>
    <s v="Champhai"/>
    <n v="125370"/>
    <m/>
    <n v="74122"/>
    <n v="55251"/>
    <n v="5188"/>
    <n v="11"/>
    <n v="4745"/>
    <n v="64025"/>
  </r>
  <r>
    <x v="23"/>
    <x v="23"/>
    <s v="Kolasib"/>
    <s v="Kolasib"/>
    <n v="83054"/>
    <m/>
    <n v="50525"/>
    <n v="33101"/>
    <n v="7721"/>
    <n v="30"/>
    <n v="7561"/>
    <n v="44556"/>
  </r>
  <r>
    <x v="23"/>
    <x v="23"/>
    <s v="Lawngtlai"/>
    <s v="Lawngtlai"/>
    <n v="117444"/>
    <m/>
    <n v="55877"/>
    <n v="25870"/>
    <n v="6740"/>
    <n v="23"/>
    <n v="6553"/>
    <n v="60917"/>
  </r>
  <r>
    <x v="23"/>
    <x v="23"/>
    <s v="Lunglei"/>
    <s v="Lunglei"/>
    <n v="154094"/>
    <m/>
    <n v="95129"/>
    <n v="73298"/>
    <n v="9842"/>
    <n v="27"/>
    <n v="9053"/>
    <n v="80427"/>
  </r>
  <r>
    <x v="23"/>
    <x v="23"/>
    <s v="Mamit"/>
    <s v="Mamit"/>
    <n v="85757"/>
    <m/>
    <n v="43678"/>
    <n v="28873"/>
    <n v="4854"/>
    <n v="12"/>
    <n v="4448"/>
    <n v="44447"/>
  </r>
  <r>
    <x v="23"/>
    <x v="23"/>
    <s v="Saiha"/>
    <s v="Saiha"/>
    <n v="56366"/>
    <m/>
    <n v="34626"/>
    <n v="19984"/>
    <n v="5469"/>
    <n v="14"/>
    <n v="5304"/>
    <n v="30353"/>
  </r>
  <r>
    <x v="23"/>
    <x v="23"/>
    <s v="Serchhip"/>
    <s v="Serchhip"/>
    <n v="64875"/>
    <m/>
    <n v="41932"/>
    <n v="36047"/>
    <n v="4210"/>
    <n v="10"/>
    <n v="3646"/>
    <n v="33893"/>
  </r>
  <r>
    <x v="24"/>
    <x v="24"/>
    <s v="Dimapur"/>
    <s v="Dimapur"/>
    <n v="379769"/>
    <d v="2020-12-11T00:00:00"/>
    <n v="268405"/>
    <n v="175502"/>
    <n v="14684"/>
    <n v="421"/>
    <n v="13471"/>
    <n v="54362"/>
  </r>
  <r>
    <x v="24"/>
    <x v="24"/>
    <s v="Kiphire"/>
    <s v="Kiphire"/>
    <n v="74033"/>
    <d v="2020-12-11T00:00:00"/>
    <n v="13017"/>
    <n v="8141"/>
    <n v="258"/>
    <n v="9"/>
    <n v="246"/>
    <n v="1131"/>
  </r>
  <r>
    <x v="24"/>
    <x v="24"/>
    <s v="Kohima"/>
    <s v="Kohima"/>
    <n v="270063"/>
    <d v="2020-12-11T00:00:00"/>
    <n v="105758"/>
    <n v="82602"/>
    <n v="9461"/>
    <n v="123"/>
    <n v="9095"/>
    <n v="38716"/>
  </r>
  <r>
    <x v="24"/>
    <x v="24"/>
    <s v="Longleng"/>
    <s v="Longleng"/>
    <n v="50593"/>
    <d v="2020-12-11T00:00:00"/>
    <n v="20577"/>
    <n v="15446"/>
    <n v="307"/>
    <n v="2"/>
    <n v="286"/>
    <n v="1346"/>
  </r>
  <r>
    <x v="24"/>
    <x v="24"/>
    <s v="Mokokchung"/>
    <s v="Mokokchung"/>
    <n v="193171"/>
    <d v="2020-12-11T00:00:00"/>
    <n v="69198"/>
    <n v="54730"/>
    <n v="2333"/>
    <n v="54"/>
    <n v="2186"/>
    <n v="5142"/>
  </r>
  <r>
    <x v="24"/>
    <x v="24"/>
    <s v="Mon"/>
    <s v="Mon"/>
    <n v="259604"/>
    <d v="2020-12-11T00:00:00"/>
    <n v="70054"/>
    <n v="48331"/>
    <n v="1159"/>
    <n v="14"/>
    <n v="1124"/>
    <n v="12857"/>
  </r>
  <r>
    <x v="24"/>
    <x v="24"/>
    <s v="Peren"/>
    <s v="Peren"/>
    <n v="163294"/>
    <d v="2020-12-11T00:00:00"/>
    <n v="19956"/>
    <n v="12514"/>
    <n v="920"/>
    <n v="6"/>
    <n v="897"/>
    <n v="6177"/>
  </r>
  <r>
    <x v="24"/>
    <x v="24"/>
    <s v="Phek"/>
    <s v="Phek"/>
    <n v="163294"/>
    <d v="2020-12-11T00:00:00"/>
    <n v="31241"/>
    <n v="20746"/>
    <n v="601"/>
    <n v="18"/>
    <n v="568"/>
    <n v="3079"/>
  </r>
  <r>
    <x v="24"/>
    <x v="24"/>
    <s v="Tuensang"/>
    <s v="Tuensang"/>
    <n v="414801"/>
    <d v="2020-12-11T00:00:00"/>
    <n v="38130"/>
    <n v="26725"/>
    <n v="1094"/>
    <n v="12"/>
    <n v="1077"/>
    <n v="5434"/>
  </r>
  <r>
    <x v="24"/>
    <x v="24"/>
    <s v="Wokha"/>
    <s v="Wokha"/>
    <n v="166239"/>
    <d v="2020-12-11T00:00:00"/>
    <n v="35138"/>
    <n v="23577"/>
    <n v="402"/>
    <n v="11"/>
    <n v="361"/>
    <n v="1591"/>
  </r>
  <r>
    <x v="24"/>
    <x v="24"/>
    <s v="Zunheboto"/>
    <s v="Zunheboto"/>
    <n v="141014"/>
    <d v="2020-12-11T00:00:00"/>
    <n v="38077"/>
    <n v="22337"/>
    <n v="623"/>
    <n v="15"/>
    <n v="593"/>
    <n v="2442"/>
  </r>
  <r>
    <x v="25"/>
    <x v="25"/>
    <s v="Angul"/>
    <s v="Angul"/>
    <n v="1271703"/>
    <d v="2021-01-27T00:00:00"/>
    <n v="786278"/>
    <n v="291800"/>
    <n v="43920"/>
    <n v="393"/>
    <n v="43506"/>
    <n v="194833"/>
  </r>
  <r>
    <x v="25"/>
    <x v="25"/>
    <s v="Balangir"/>
    <s v="Balangir"/>
    <n v="1648574"/>
    <d v="2020-10-11T00:00:00"/>
    <n v="960786"/>
    <n v="299153"/>
    <n v="23397"/>
    <n v="126"/>
    <n v="23257"/>
    <n v="99565"/>
  </r>
  <r>
    <x v="25"/>
    <x v="25"/>
    <s v="Balasore"/>
    <s v="Balasore"/>
    <n v="2317419"/>
    <d v="2020-05-17T00:00:00"/>
    <n v="1351099"/>
    <n v="534318"/>
    <n v="40787"/>
    <n v="299"/>
    <n v="40389"/>
    <n v="30236"/>
  </r>
  <r>
    <x v="25"/>
    <x v="25"/>
    <s v="Bargarh"/>
    <s v="Bargarh"/>
    <n v="1478833"/>
    <m/>
    <n v="829092"/>
    <n v="283966"/>
    <n v="31126"/>
    <n v="335"/>
    <n v="30762"/>
    <n v="740191"/>
  </r>
  <r>
    <x v="25"/>
    <x v="25"/>
    <s v="Bhadrak"/>
    <s v="Bhadrak"/>
    <n v="1506522"/>
    <d v="2021-01-31T00:00:00"/>
    <n v="1026493"/>
    <n v="367945"/>
    <n v="26480"/>
    <n v="150"/>
    <n v="26260"/>
    <n v="271413"/>
  </r>
  <r>
    <x v="25"/>
    <x v="25"/>
    <s v="Boudh"/>
    <s v="Boudh"/>
    <n v="439917"/>
    <d v="2020-05-17T00:00:00"/>
    <n v="259325"/>
    <n v="92297"/>
    <n v="12634"/>
    <n v="112"/>
    <n v="12488"/>
    <n v="6813"/>
  </r>
  <r>
    <x v="25"/>
    <x v="25"/>
    <s v="Cuttack"/>
    <s v="Cuttack"/>
    <n v="2618708"/>
    <d v="2020-05-17T00:00:00"/>
    <n v="1434524"/>
    <n v="702278"/>
    <n v="94631"/>
    <n v="857"/>
    <n v="93404"/>
    <n v="53035"/>
  </r>
  <r>
    <x v="25"/>
    <x v="25"/>
    <s v="Deogarh"/>
    <s v="Deogarh"/>
    <n v="312164"/>
    <d v="2020-05-17T00:00:00"/>
    <n v="223405"/>
    <n v="63727"/>
    <n v="6553"/>
    <n v="50"/>
    <n v="6460"/>
    <n v="3958"/>
  </r>
  <r>
    <x v="25"/>
    <x v="25"/>
    <s v="Dhenkanal"/>
    <s v="Dhenkanal"/>
    <n v="1192948"/>
    <d v="2021-01-31T00:00:00"/>
    <n v="738406"/>
    <n v="282859"/>
    <n v="19871"/>
    <n v="243"/>
    <n v="19598"/>
    <n v="189412"/>
  </r>
  <r>
    <x v="25"/>
    <x v="25"/>
    <s v="Gajapati"/>
    <s v="Gajapati"/>
    <n v="575880"/>
    <d v="2020-05-17T00:00:00"/>
    <n v="288963"/>
    <n v="115535"/>
    <n v="9657"/>
    <n v="84"/>
    <n v="9555"/>
    <n v="5543"/>
  </r>
  <r>
    <x v="25"/>
    <x v="25"/>
    <s v="Ganjam"/>
    <s v="Ganjam"/>
    <n v="3520151"/>
    <d v="2021-01-31T00:00:00"/>
    <n v="2214981"/>
    <n v="1698328"/>
    <n v="33849"/>
    <n v="485"/>
    <n v="33342"/>
    <n v="767366"/>
  </r>
  <r>
    <x v="25"/>
    <x v="25"/>
    <s v="Jagatsinghpur"/>
    <s v="Jagatsinghpur"/>
    <n v="1136604"/>
    <d v="2020-09-15T00:00:00"/>
    <n v="677675"/>
    <n v="272499"/>
    <n v="27920"/>
    <n v="316"/>
    <n v="27510"/>
    <n v="60608"/>
  </r>
  <r>
    <x v="25"/>
    <x v="25"/>
    <s v="Jharsuguda"/>
    <s v="Jharsuguda"/>
    <n v="579499"/>
    <d v="2020-05-17T00:00:00"/>
    <n v="399523"/>
    <n v="189682"/>
    <n v="23863"/>
    <n v="176"/>
    <n v="23673"/>
    <n v="13594"/>
  </r>
  <r>
    <x v="25"/>
    <x v="25"/>
    <s v="Kalahandi"/>
    <s v="Kalahandi"/>
    <n v="1573054"/>
    <d v="2020-05-17T00:00:00"/>
    <n v="921185"/>
    <n v="304778"/>
    <n v="24314"/>
    <n v="210"/>
    <n v="24082"/>
    <n v="13615"/>
  </r>
  <r>
    <x v="25"/>
    <x v="25"/>
    <s v="Kandhamal"/>
    <s v="Kandhamal"/>
    <n v="731952"/>
    <d v="2020-05-17T00:00:00"/>
    <n v="384009"/>
    <n v="150737"/>
    <n v="11537"/>
    <n v="83"/>
    <n v="11453"/>
    <n v="7284"/>
  </r>
  <r>
    <x v="25"/>
    <x v="25"/>
    <s v="Kendrapara"/>
    <s v="Kendrapara"/>
    <n v="1439891"/>
    <d v="2020-10-19T00:00:00"/>
    <n v="916169"/>
    <n v="347854"/>
    <n v="24860"/>
    <n v="252"/>
    <n v="24545"/>
    <n v="395162"/>
  </r>
  <r>
    <x v="25"/>
    <x v="25"/>
    <s v="Kendujhar"/>
    <s v="Kendujhar"/>
    <n v="1802777"/>
    <d v="2021-02-01T00:00:00"/>
    <n v="1087285"/>
    <n v="376311"/>
    <n v="20980"/>
    <n v="175"/>
    <n v="20798"/>
    <n v="484994"/>
  </r>
  <r>
    <x v="25"/>
    <x v="25"/>
    <s v="Khordha"/>
    <s v="Khordha"/>
    <n v="2246341"/>
    <m/>
    <n v="2063646"/>
    <n v="1502538"/>
    <n v="175335"/>
    <n v="1552"/>
    <n v="171938"/>
    <n v="1188374"/>
  </r>
  <r>
    <x v="25"/>
    <x v="25"/>
    <s v="Koraput"/>
    <s v="Koraput"/>
    <n v="1376934"/>
    <d v="2020-05-17T00:00:00"/>
    <n v="860773"/>
    <n v="399063"/>
    <n v="19137"/>
    <n v="78"/>
    <n v="19044"/>
    <n v="10969"/>
  </r>
  <r>
    <x v="25"/>
    <x v="25"/>
    <s v="Malkangiri"/>
    <s v="Malkangiri"/>
    <n v="612727"/>
    <d v="2020-05-17T00:00:00"/>
    <n v="391790"/>
    <n v="137925"/>
    <n v="11667"/>
    <n v="49"/>
    <n v="11613"/>
    <n v="7674"/>
  </r>
  <r>
    <x v="25"/>
    <x v="25"/>
    <s v="Mayurbhanj"/>
    <s v="Mayurbhanj"/>
    <n v="2513895"/>
    <d v="2020-05-17T00:00:00"/>
    <n v="1222153"/>
    <n v="413698"/>
    <n v="40844"/>
    <n v="286"/>
    <n v="40416"/>
    <n v="23729"/>
  </r>
  <r>
    <x v="25"/>
    <x v="25"/>
    <s v="Nabarangapur"/>
    <s v="Nabarangapur"/>
    <n v="1218762"/>
    <d v="2021-01-25T00:00:00"/>
    <n v="675601"/>
    <n v="188457"/>
    <n v="23549"/>
    <n v="86"/>
    <n v="23461"/>
    <n v="173928"/>
  </r>
  <r>
    <x v="25"/>
    <x v="25"/>
    <s v="Nayagarh"/>
    <s v="Nayagarh"/>
    <n v="962215"/>
    <d v="2020-05-17T00:00:00"/>
    <n v="593612"/>
    <n v="222606"/>
    <n v="23505"/>
    <n v="212"/>
    <n v="23261"/>
    <n v="12856"/>
  </r>
  <r>
    <x v="25"/>
    <x v="25"/>
    <s v="Nuapada"/>
    <s v="Nuapada"/>
    <n v="606490"/>
    <d v="2020-05-17T00:00:00"/>
    <n v="402248"/>
    <n v="129685"/>
    <n v="22924"/>
    <n v="84"/>
    <n v="22803"/>
    <n v="11772"/>
  </r>
  <r>
    <x v="25"/>
    <x v="25"/>
    <s v="Puri"/>
    <s v="Puri"/>
    <n v="1697983"/>
    <d v="2020-12-01T00:00:00"/>
    <n v="1078666"/>
    <n v="523160"/>
    <n v="45431"/>
    <n v="459"/>
    <n v="44903"/>
    <n v="196055"/>
  </r>
  <r>
    <x v="25"/>
    <x v="25"/>
    <s v="Rayagada"/>
    <s v="Rayagada"/>
    <n v="961959"/>
    <d v="2020-05-17T00:00:00"/>
    <n v="549767"/>
    <n v="184420"/>
    <n v="20224"/>
    <n v="167"/>
    <n v="19981"/>
    <n v="10690"/>
  </r>
  <r>
    <x v="25"/>
    <x v="25"/>
    <s v="Sambalpur"/>
    <s v="Sambalpur"/>
    <n v="1044410"/>
    <d v="2020-05-17T00:00:00"/>
    <n v="768989"/>
    <n v="418110"/>
    <n v="31651"/>
    <n v="240"/>
    <n v="31315"/>
    <n v="17832"/>
  </r>
  <r>
    <x v="25"/>
    <x v="25"/>
    <s v="Subarnapur"/>
    <s v="Subarnapur"/>
    <n v="652107"/>
    <m/>
    <n v="418336"/>
    <n v="192102"/>
    <n v="13187"/>
    <n v="61"/>
    <n v="13115"/>
    <n v="326125"/>
  </r>
  <r>
    <x v="25"/>
    <x v="25"/>
    <s v="Sundargarh"/>
    <s v="Sundargarh"/>
    <n v="2080664"/>
    <m/>
    <n v="1122762"/>
    <n v="490428"/>
    <n v="61841"/>
    <n v="594"/>
    <n v="61167"/>
    <n v="1050445"/>
  </r>
  <r>
    <x v="26"/>
    <x v="26"/>
    <s v="Karaikal"/>
    <s v="Karaikal"/>
    <n v="200222"/>
    <d v="2021-01-27T00:00:00"/>
    <n v="111152"/>
    <n v="57491"/>
    <n v="16488"/>
    <n v="250"/>
    <n v="16150"/>
    <n v="81386"/>
  </r>
  <r>
    <x v="26"/>
    <x v="26"/>
    <s v="Mahe"/>
    <s v="Mahe"/>
    <n v="41816"/>
    <d v="2021-01-27T00:00:00"/>
    <n v="34018"/>
    <n v="25943"/>
    <n v="5867"/>
    <n v="47"/>
    <n v="5744"/>
    <n v="45348"/>
  </r>
  <r>
    <x v="26"/>
    <x v="26"/>
    <s v="Puducherry"/>
    <s v="Puducherry"/>
    <n v="950289"/>
    <d v="2021-01-27T00:00:00"/>
    <n v="558708"/>
    <n v="305464"/>
    <n v="98885"/>
    <n v="1453"/>
    <n v="97171"/>
    <n v="475081"/>
  </r>
  <r>
    <x v="27"/>
    <x v="27"/>
    <s v="Amritsar"/>
    <s v="Amritsar"/>
    <n v="2490891"/>
    <d v="2020-09-02T00:00:00"/>
    <n v="1263073"/>
    <n v="446487"/>
    <n v="47379"/>
    <n v="1598"/>
    <n v="45757"/>
    <n v="112916"/>
  </r>
  <r>
    <x v="27"/>
    <x v="27"/>
    <s v="Barnala"/>
    <s v="Barnala"/>
    <n v="596294"/>
    <d v="2020-12-20T00:00:00"/>
    <n v="328464"/>
    <n v="104197"/>
    <n v="5950"/>
    <n v="244"/>
    <n v="5696"/>
    <n v="66422"/>
  </r>
  <r>
    <x v="27"/>
    <x v="27"/>
    <s v="Bathinda"/>
    <s v="Bathinda"/>
    <n v="1388859"/>
    <d v="2020-12-20T00:00:00"/>
    <n v="623604"/>
    <n v="202311"/>
    <n v="41728"/>
    <n v="1042"/>
    <n v="40668"/>
    <n v="139353"/>
  </r>
  <r>
    <x v="27"/>
    <x v="27"/>
    <s v="Faridkot"/>
    <s v="Faridkot"/>
    <n v="618008"/>
    <d v="2020-09-02T00:00:00"/>
    <n v="330654"/>
    <n v="128653"/>
    <n v="13927"/>
    <n v="315"/>
    <n v="13602"/>
    <n v="30598"/>
  </r>
  <r>
    <x v="27"/>
    <x v="27"/>
    <s v="Fatehgarh Sahib"/>
    <s v="Fatehgarh Sahib"/>
    <n v="599814"/>
    <d v="2020-12-20T00:00:00"/>
    <n v="354921"/>
    <n v="135247"/>
    <n v="8876"/>
    <n v="335"/>
    <n v="8538"/>
    <n v="72874"/>
  </r>
  <r>
    <x v="27"/>
    <x v="27"/>
    <s v="Fazilka"/>
    <s v="Fazilka"/>
    <n v="1180483"/>
    <d v="2020-12-10T00:00:00"/>
    <n v="490080"/>
    <n v="131519"/>
    <n v="20271"/>
    <n v="528"/>
    <n v="19729"/>
    <n v="73724"/>
  </r>
  <r>
    <x v="27"/>
    <x v="27"/>
    <s v="Ferozepur"/>
    <s v="Ferozepur"/>
    <n v="2026831"/>
    <d v="2020-12-20T00:00:00"/>
    <n v="476343"/>
    <n v="128043"/>
    <n v="14347"/>
    <n v="504"/>
    <n v="13832"/>
    <n v="82053"/>
  </r>
  <r>
    <x v="27"/>
    <x v="27"/>
    <s v="Gurdaspur"/>
    <s v="Gurdaspur"/>
    <n v="2299026"/>
    <d v="2020-12-20T00:00:00"/>
    <n v="862133"/>
    <n v="415351"/>
    <n v="22381"/>
    <n v="801"/>
    <n v="21576"/>
    <n v="260229"/>
  </r>
  <r>
    <x v="27"/>
    <x v="27"/>
    <s v="Hoshiarpur"/>
    <s v="Hoshiarpur"/>
    <n v="1582793"/>
    <d v="2020-12-20T00:00:00"/>
    <n v="1000636"/>
    <n v="574716"/>
    <n v="30822"/>
    <n v="986"/>
    <n v="29828"/>
    <n v="236672"/>
  </r>
  <r>
    <x v="27"/>
    <x v="27"/>
    <s v="Jalandhar"/>
    <s v="Jalandhar"/>
    <n v="2181753"/>
    <d v="2020-12-20T00:00:00"/>
    <n v="1433553"/>
    <n v="681370"/>
    <n v="63396"/>
    <n v="1496"/>
    <n v="61864"/>
    <n v="475433"/>
  </r>
  <r>
    <x v="27"/>
    <x v="27"/>
    <s v="Kapurthala"/>
    <s v="Kapurthala"/>
    <n v="817668"/>
    <d v="2020-09-02T00:00:00"/>
    <n v="465285"/>
    <n v="187476"/>
    <n v="17852"/>
    <n v="556"/>
    <n v="17294"/>
    <n v="47584"/>
  </r>
  <r>
    <x v="27"/>
    <x v="27"/>
    <s v="Ludhiana"/>
    <s v="Ludhiana"/>
    <n v="3487882"/>
    <d v="2020-12-20T00:00:00"/>
    <n v="2473646"/>
    <n v="943401"/>
    <n v="87608"/>
    <n v="2106"/>
    <n v="85484"/>
    <n v="558495"/>
  </r>
  <r>
    <x v="27"/>
    <x v="27"/>
    <s v="Mansa"/>
    <s v="Mansa"/>
    <n v="768808"/>
    <d v="2020-09-02T00:00:00"/>
    <n v="372366"/>
    <n v="89830"/>
    <n v="15606"/>
    <n v="380"/>
    <n v="15226"/>
    <n v="34681"/>
  </r>
  <r>
    <x v="27"/>
    <x v="27"/>
    <s v="Moga"/>
    <s v="Moga"/>
    <n v="992289"/>
    <d v="2020-12-20T00:00:00"/>
    <n v="541556"/>
    <n v="178908"/>
    <n v="8675"/>
    <n v="233"/>
    <n v="8440"/>
    <n v="81644"/>
  </r>
  <r>
    <x v="27"/>
    <x v="27"/>
    <s v="Pathankot"/>
    <s v="Pathankot"/>
    <n v="626154"/>
    <d v="2020-09-02T00:00:00"/>
    <n v="424889"/>
    <n v="196822"/>
    <n v="18814"/>
    <n v="419"/>
    <n v="18373"/>
    <n v="38519"/>
  </r>
  <r>
    <x v="27"/>
    <x v="27"/>
    <s v="Patiala"/>
    <s v="Patiala"/>
    <n v="2892282"/>
    <d v="2020-12-20T00:00:00"/>
    <n v="1051467"/>
    <n v="396473"/>
    <n v="48927"/>
    <n v="1358"/>
    <n v="47561"/>
    <n v="297807"/>
  </r>
  <r>
    <x v="27"/>
    <x v="27"/>
    <s v="Rupnagar"/>
    <s v="Rupnagar"/>
    <n v="683349"/>
    <d v="2020-12-20T00:00:00"/>
    <n v="384637"/>
    <n v="182919"/>
    <n v="12963"/>
    <n v="423"/>
    <n v="12517"/>
    <n v="104226"/>
  </r>
  <r>
    <x v="27"/>
    <x v="27"/>
    <s v="S.A.S. Nagar"/>
    <s v="S.A.S. Nagar"/>
    <n v="986147"/>
    <d v="2020-09-02T00:00:00"/>
    <n v="872096"/>
    <n v="402212"/>
    <n v="68821"/>
    <n v="1068"/>
    <n v="67726"/>
    <n v="75942"/>
  </r>
  <r>
    <x v="27"/>
    <x v="27"/>
    <s v="Sangrur"/>
    <s v="Sangrur"/>
    <n v="1654408"/>
    <d v="2020-12-19T00:00:00"/>
    <n v="730511"/>
    <n v="218820"/>
    <n v="15762"/>
    <n v="875"/>
    <n v="14884"/>
    <n v="174213"/>
  </r>
  <r>
    <x v="27"/>
    <x v="27"/>
    <s v="Shahid Bhagat Singh Nagar"/>
    <s v="Shahid Bhagat Singh Nagar"/>
    <n v="614362"/>
    <d v="2020-12-20T00:00:00"/>
    <n v="392113"/>
    <n v="172294"/>
    <n v="11469"/>
    <n v="388"/>
    <n v="11080"/>
    <n v="83449"/>
  </r>
  <r>
    <x v="27"/>
    <x v="27"/>
    <s v="Sri Muktsar Sahib"/>
    <s v="Sri Muktsar Sahib"/>
    <n v="902702"/>
    <d v="2020-12-12T00:00:00"/>
    <n v="473193"/>
    <n v="142901"/>
    <n v="18784"/>
    <n v="524"/>
    <n v="18257"/>
    <n v="77371"/>
  </r>
  <r>
    <x v="27"/>
    <x v="27"/>
    <s v="Tarn Taran"/>
    <s v="Tarn Taran"/>
    <n v="1120070"/>
    <d v="2020-12-18T00:00:00"/>
    <n v="597303"/>
    <n v="178839"/>
    <n v="8043"/>
    <n v="380"/>
    <n v="7659"/>
    <n v="115467"/>
  </r>
  <r>
    <x v="28"/>
    <x v="28"/>
    <s v="Ajmer"/>
    <s v="Ajmer"/>
    <n v="2584913"/>
    <d v="2021-02-01T00:00:00"/>
    <n v="1752308"/>
    <n v="1042482"/>
    <n v="37769"/>
    <n v="410"/>
    <n v="37352"/>
    <n v="280099"/>
  </r>
  <r>
    <x v="28"/>
    <x v="28"/>
    <s v="Alwar"/>
    <s v="Alwar"/>
    <n v="3671999"/>
    <d v="2021-02-01T00:00:00"/>
    <n v="2237787"/>
    <n v="1029095"/>
    <n v="59694"/>
    <n v="307"/>
    <n v="59387"/>
    <n v="321726"/>
  </r>
  <r>
    <x v="28"/>
    <x v="28"/>
    <s v="Banswara"/>
    <s v="Banswara"/>
    <n v="1798194"/>
    <d v="2021-02-01T00:00:00"/>
    <n v="1024293"/>
    <n v="525793"/>
    <n v="10005"/>
    <n v="104"/>
    <n v="9901"/>
    <n v="53783"/>
  </r>
  <r>
    <x v="28"/>
    <x v="28"/>
    <s v="Baran"/>
    <s v="Baran"/>
    <n v="1223921"/>
    <d v="2021-02-01T00:00:00"/>
    <n v="763006"/>
    <n v="297741"/>
    <n v="11996"/>
    <n v="61"/>
    <n v="11934"/>
    <n v="52166"/>
  </r>
  <r>
    <x v="28"/>
    <x v="28"/>
    <s v="Barmer"/>
    <s v="Barmer"/>
    <n v="2604453"/>
    <d v="2021-02-01T00:00:00"/>
    <n v="1455732"/>
    <n v="621465"/>
    <n v="15563"/>
    <n v="185"/>
    <n v="15377"/>
    <n v="121649"/>
  </r>
  <r>
    <x v="28"/>
    <x v="28"/>
    <s v="Bharatpur"/>
    <s v="Bharatpur"/>
    <n v="2549121"/>
    <d v="2021-02-01T00:00:00"/>
    <n v="1351114"/>
    <n v="590401"/>
    <n v="19601"/>
    <n v="260"/>
    <n v="19341"/>
    <n v="211241"/>
  </r>
  <r>
    <x v="28"/>
    <x v="28"/>
    <s v="Bhilwara"/>
    <s v="Bhilwara"/>
    <n v="2410459"/>
    <d v="2021-02-01T00:00:00"/>
    <n v="1525323"/>
    <n v="723691"/>
    <n v="29781"/>
    <n v="156"/>
    <n v="29625"/>
    <n v="163654"/>
  </r>
  <r>
    <x v="28"/>
    <x v="28"/>
    <s v="Bikaner"/>
    <s v="Bikaner"/>
    <n v="2367745"/>
    <d v="2021-02-01T00:00:00"/>
    <n v="1461174"/>
    <n v="714590"/>
    <n v="40339"/>
    <n v="545"/>
    <n v="39792"/>
    <n v="298471"/>
  </r>
  <r>
    <x v="28"/>
    <x v="28"/>
    <s v="Bundi"/>
    <s v="Bundi"/>
    <n v="1113725"/>
    <d v="2021-02-01T00:00:00"/>
    <n v="709316"/>
    <n v="362835"/>
    <n v="7967"/>
    <n v="48"/>
    <n v="7919"/>
    <n v="62150"/>
  </r>
  <r>
    <x v="28"/>
    <x v="28"/>
    <s v="Chittorgarh"/>
    <s v="Chittorgarh"/>
    <n v="1544392"/>
    <d v="2021-02-01T00:00:00"/>
    <n v="978713"/>
    <n v="482350"/>
    <n v="19809"/>
    <n v="139"/>
    <n v="19670"/>
    <n v="125906"/>
  </r>
  <r>
    <x v="28"/>
    <x v="28"/>
    <s v="Churu"/>
    <s v="Churu"/>
    <n v="2041172"/>
    <d v="2021-02-01T00:00:00"/>
    <n v="1301558"/>
    <n v="582443"/>
    <n v="16720"/>
    <n v="107"/>
    <n v="16613"/>
    <n v="140060"/>
  </r>
  <r>
    <x v="28"/>
    <x v="28"/>
    <s v="Dausa"/>
    <s v="Dausa"/>
    <n v="1637226"/>
    <d v="2021-02-01T00:00:00"/>
    <n v="941513"/>
    <n v="395584"/>
    <n v="13351"/>
    <n v="62"/>
    <n v="13289"/>
    <n v="68355"/>
  </r>
  <r>
    <x v="28"/>
    <x v="28"/>
    <s v="Dholpur"/>
    <s v="Dholpur"/>
    <n v="1207293"/>
    <d v="2021-02-01T00:00:00"/>
    <n v="660103"/>
    <n v="279501"/>
    <n v="11010"/>
    <n v="48"/>
    <n v="10962"/>
    <n v="126813"/>
  </r>
  <r>
    <x v="28"/>
    <x v="28"/>
    <s v="Dungarpur"/>
    <s v="Dungarpur"/>
    <n v="1388906"/>
    <d v="2021-02-01T00:00:00"/>
    <n v="737200"/>
    <n v="349762"/>
    <n v="18407"/>
    <n v="131"/>
    <n v="18276"/>
    <n v="131120"/>
  </r>
  <r>
    <x v="28"/>
    <x v="28"/>
    <s v="Ganganagar"/>
    <s v="Ganganagar"/>
    <n v="1969520"/>
    <d v="2021-02-01T00:00:00"/>
    <n v="1278952"/>
    <n v="525137"/>
    <n v="19354"/>
    <n v="150"/>
    <n v="19203"/>
    <n v="90383"/>
  </r>
  <r>
    <x v="28"/>
    <x v="28"/>
    <s v="Hanumangarh"/>
    <s v="Hanumangarh"/>
    <n v="1779650"/>
    <d v="2021-02-01T00:00:00"/>
    <n v="1230511"/>
    <n v="588688"/>
    <n v="16053"/>
    <n v="111"/>
    <n v="15942"/>
    <n v="90568"/>
  </r>
  <r>
    <x v="28"/>
    <x v="28"/>
    <s v="Jaipur"/>
    <s v="Jaipur"/>
    <n v="6663971"/>
    <d v="2021-02-01T00:00:00"/>
    <n v="4582410"/>
    <n v="2189042"/>
    <n v="187804"/>
    <n v="1970"/>
    <n v="185816"/>
    <n v="1062685"/>
  </r>
  <r>
    <x v="28"/>
    <x v="28"/>
    <s v="Jaisalmer"/>
    <s v="Jaisalmer"/>
    <n v="672008"/>
    <d v="2021-02-01T00:00:00"/>
    <n v="416014"/>
    <n v="194163"/>
    <n v="13639"/>
    <n v="66"/>
    <n v="13573"/>
    <n v="86901"/>
  </r>
  <r>
    <x v="28"/>
    <x v="28"/>
    <s v="Jajpur"/>
    <s v="Jajpur"/>
    <n v="1826275"/>
    <d v="2020-08-23T00:00:00"/>
    <n v="1087735"/>
    <n v="383313"/>
    <n v="43735"/>
    <n v="172"/>
    <n v="43461"/>
    <n v="75823"/>
  </r>
  <r>
    <x v="28"/>
    <x v="28"/>
    <s v="Jalore"/>
    <s v="Jalore"/>
    <n v="1830151"/>
    <d v="2021-02-01T00:00:00"/>
    <n v="987519"/>
    <n v="393953"/>
    <n v="10067"/>
    <n v="72"/>
    <n v="9995"/>
    <n v="189205"/>
  </r>
  <r>
    <x v="28"/>
    <x v="28"/>
    <s v="Jhalawar"/>
    <s v="Jhalawar"/>
    <n v="1411327"/>
    <d v="2021-02-01T00:00:00"/>
    <n v="922646"/>
    <n v="363082"/>
    <n v="13612"/>
    <n v="187"/>
    <n v="13425"/>
    <n v="103969"/>
  </r>
  <r>
    <x v="28"/>
    <x v="28"/>
    <s v="Jhunjhunu"/>
    <s v="Jhunjhunu"/>
    <n v="2139658"/>
    <d v="2021-02-01T00:00:00"/>
    <n v="1449967"/>
    <n v="787196"/>
    <n v="14811"/>
    <n v="158"/>
    <n v="14653"/>
    <n v="130838"/>
  </r>
  <r>
    <x v="28"/>
    <x v="28"/>
    <s v="Jodhpur"/>
    <s v="Jodhpur"/>
    <n v="3685681"/>
    <d v="2021-02-01T00:00:00"/>
    <n v="2263325"/>
    <n v="1036743"/>
    <n v="112412"/>
    <n v="1103"/>
    <n v="111308"/>
    <n v="657165"/>
  </r>
  <r>
    <x v="28"/>
    <x v="28"/>
    <s v="Karauli"/>
    <s v="Karauli"/>
    <n v="1458459"/>
    <d v="2021-02-01T00:00:00"/>
    <n v="813922"/>
    <n v="395700"/>
    <n v="7156"/>
    <n v="70"/>
    <n v="7086"/>
    <n v="68059"/>
  </r>
  <r>
    <x v="28"/>
    <x v="28"/>
    <s v="Kota"/>
    <s v="Kota"/>
    <n v="1950491"/>
    <d v="2021-02-01T00:00:00"/>
    <n v="1269245"/>
    <n v="655588"/>
    <n v="57053"/>
    <n v="449"/>
    <n v="56603"/>
    <n v="384035"/>
  </r>
  <r>
    <x v="28"/>
    <x v="28"/>
    <s v="Nagaur"/>
    <s v="Nagaur"/>
    <n v="3309234"/>
    <d v="2021-02-01T00:00:00"/>
    <n v="2077555"/>
    <n v="1016874"/>
    <n v="17737"/>
    <n v="177"/>
    <n v="17560"/>
    <n v="238690"/>
  </r>
  <r>
    <x v="28"/>
    <x v="28"/>
    <s v="Pali"/>
    <s v="Pali"/>
    <n v="2038533"/>
    <d v="2021-02-01T00:00:00"/>
    <n v="1200554"/>
    <n v="513058"/>
    <n v="27324"/>
    <n v="287"/>
    <n v="27037"/>
    <n v="193125"/>
  </r>
  <r>
    <x v="28"/>
    <x v="28"/>
    <s v="Rajsamand"/>
    <s v="Rajsamand"/>
    <n v="1158283"/>
    <d v="2021-02-01T00:00:00"/>
    <n v="691497"/>
    <n v="299553"/>
    <n v="17044"/>
    <n v="169"/>
    <n v="16875"/>
    <n v="100497"/>
  </r>
  <r>
    <x v="28"/>
    <x v="28"/>
    <s v="Sawai Madhopur"/>
    <s v="Sawai Madhopur"/>
    <n v="1338114"/>
    <d v="2021-02-01T00:00:00"/>
    <n v="756544"/>
    <n v="347992"/>
    <n v="10618"/>
    <n v="61"/>
    <n v="10557"/>
    <n v="89992"/>
  </r>
  <r>
    <x v="28"/>
    <x v="28"/>
    <s v="Sikar"/>
    <s v="Sikar"/>
    <n v="2677737"/>
    <d v="2021-02-01T00:00:00"/>
    <n v="1838263"/>
    <n v="821713"/>
    <n v="30618"/>
    <n v="335"/>
    <n v="30283"/>
    <n v="180351"/>
  </r>
  <r>
    <x v="28"/>
    <x v="28"/>
    <s v="Sirohi"/>
    <s v="Sirohi"/>
    <n v="1037185"/>
    <d v="2021-02-01T00:00:00"/>
    <n v="610090"/>
    <n v="348789"/>
    <n v="13732"/>
    <n v="79"/>
    <n v="13653"/>
    <n v="91482"/>
  </r>
  <r>
    <x v="28"/>
    <x v="28"/>
    <s v="Tonk"/>
    <s v="Tonk"/>
    <n v="1421711"/>
    <d v="2021-02-01T00:00:00"/>
    <n v="884688"/>
    <n v="419023"/>
    <n v="9498"/>
    <n v="92"/>
    <n v="9406"/>
    <n v="78974"/>
  </r>
  <r>
    <x v="28"/>
    <x v="28"/>
    <s v="Udaipur"/>
    <s v="Udaipur"/>
    <n v="3067549"/>
    <d v="2021-02-01T00:00:00"/>
    <n v="1715072"/>
    <n v="854773"/>
    <n v="56405"/>
    <n v="753"/>
    <n v="55652"/>
    <n v="279724"/>
  </r>
  <r>
    <x v="29"/>
    <x v="29"/>
    <s v="East Sikkim"/>
    <s v="East Sikkim"/>
    <n v="281293"/>
    <m/>
    <n v="263526"/>
    <n v="229361"/>
    <n v="0"/>
    <n v="0"/>
    <n v="0"/>
    <n v="137833"/>
  </r>
  <r>
    <x v="29"/>
    <x v="29"/>
    <s v="North Sikkim"/>
    <s v="North Sikkim"/>
    <n v="43354"/>
    <m/>
    <n v="33137"/>
    <n v="27820"/>
    <n v="0"/>
    <n v="0"/>
    <n v="0"/>
    <n v="21243"/>
  </r>
  <r>
    <x v="29"/>
    <x v="29"/>
    <s v="South Sikkim"/>
    <s v="South Sikkim"/>
    <n v="146742"/>
    <m/>
    <n v="121481"/>
    <n v="105432"/>
    <n v="0"/>
    <n v="0"/>
    <n v="0"/>
    <n v="71903"/>
  </r>
  <r>
    <x v="29"/>
    <x v="29"/>
    <s v="West Sikkim"/>
    <s v="West Sikkim"/>
    <n v="136299"/>
    <m/>
    <n v="103619"/>
    <n v="88896"/>
    <n v="0"/>
    <n v="0"/>
    <n v="0"/>
    <n v="66786"/>
  </r>
  <r>
    <x v="30"/>
    <x v="30"/>
    <s v="Ariyalur"/>
    <s v="Ariyalur"/>
    <n v="752481"/>
    <d v="2020-07-23T00:00:00"/>
    <n v="475390"/>
    <n v="157166"/>
    <n v="16854"/>
    <n v="261"/>
    <n v="16548"/>
    <n v="26712"/>
  </r>
  <r>
    <x v="30"/>
    <x v="30"/>
    <s v="Chengalpattu"/>
    <s v="Chengalpattu"/>
    <n v="2556244"/>
    <d v="2020-07-23T00:00:00"/>
    <n v="1337641"/>
    <n v="604784"/>
    <n v="171777"/>
    <n v="2506"/>
    <n v="168327"/>
    <n v="137659"/>
  </r>
  <r>
    <x v="30"/>
    <x v="30"/>
    <s v="Chennai"/>
    <s v="Chennai"/>
    <n v="7100000"/>
    <d v="2021-02-01T00:00:00"/>
    <n v="4532809"/>
    <n v="2671294"/>
    <n v="554672"/>
    <n v="8546"/>
    <n v="544701"/>
    <n v="2945113"/>
  </r>
  <r>
    <x v="30"/>
    <x v="30"/>
    <s v="Coimbatore"/>
    <s v="Coimbatore"/>
    <n v="3472578"/>
    <d v="2020-07-23T00:00:00"/>
    <n v="2717202"/>
    <n v="1205484"/>
    <n v="246780"/>
    <n v="2416"/>
    <n v="243070"/>
    <n v="225497"/>
  </r>
  <r>
    <x v="30"/>
    <x v="30"/>
    <s v="Cuddalore"/>
    <s v="Cuddalore"/>
    <n v="2600880"/>
    <d v="2020-07-23T00:00:00"/>
    <n v="1529591"/>
    <n v="646400"/>
    <n v="64085"/>
    <n v="867"/>
    <n v="62997"/>
    <n v="68476"/>
  </r>
  <r>
    <x v="30"/>
    <x v="30"/>
    <s v="Dharmapuri"/>
    <s v="Dharmapuri"/>
    <n v="1502900"/>
    <d v="2020-12-22T00:00:00"/>
    <n v="770955"/>
    <n v="279901"/>
    <n v="28425"/>
    <n v="274"/>
    <n v="27957"/>
    <n v="178015"/>
  </r>
  <r>
    <x v="30"/>
    <x v="30"/>
    <s v="Dindigul"/>
    <s v="Dindigul"/>
    <n v="2161367"/>
    <d v="2020-07-23T00:00:00"/>
    <n v="1236504"/>
    <n v="493453"/>
    <n v="33099"/>
    <n v="645"/>
    <n v="32348"/>
    <n v="44349"/>
  </r>
  <r>
    <x v="30"/>
    <x v="30"/>
    <s v="Erode"/>
    <s v="Erode"/>
    <n v="2259608"/>
    <d v="2020-07-23T00:00:00"/>
    <n v="1370925"/>
    <n v="552624"/>
    <n v="104303"/>
    <n v="686"/>
    <n v="102836"/>
    <n v="118391"/>
  </r>
  <r>
    <x v="30"/>
    <x v="30"/>
    <s v="Kallakurichi"/>
    <s v="Kallakurichi"/>
    <n v="1370281"/>
    <d v="2020-07-23T00:00:00"/>
    <n v="696213"/>
    <n v="299822"/>
    <n v="31364"/>
    <n v="210"/>
    <n v="31056"/>
    <n v="43996"/>
  </r>
  <r>
    <x v="30"/>
    <x v="30"/>
    <s v="Kancheepuram"/>
    <s v="Kancheepuram"/>
    <n v="1166401"/>
    <d v="2020-07-23T00:00:00"/>
    <n v="663206"/>
    <n v="250181"/>
    <n v="74970"/>
    <n v="1258"/>
    <n v="73386"/>
    <n v="74990"/>
  </r>
  <r>
    <x v="30"/>
    <x v="30"/>
    <s v="Kanyakumari"/>
    <s v="Kanyakumari"/>
    <n v="1863178"/>
    <d v="2020-07-23T00:00:00"/>
    <n v="1100888"/>
    <n v="450620"/>
    <n v="62362"/>
    <n v="1048"/>
    <n v="61112"/>
    <n v="110781"/>
  </r>
  <r>
    <x v="30"/>
    <x v="30"/>
    <s v="Karur"/>
    <s v="Karur"/>
    <n v="1076588"/>
    <d v="2020-07-23T00:00:00"/>
    <n v="626136"/>
    <n v="289120"/>
    <n v="24091"/>
    <n v="356"/>
    <n v="23523"/>
    <n v="29235"/>
  </r>
  <r>
    <x v="30"/>
    <x v="30"/>
    <s v="Krishnagiri"/>
    <s v="Krishnagiri"/>
    <n v="1883731"/>
    <d v="2020-07-23T00:00:00"/>
    <n v="1040491"/>
    <n v="407695"/>
    <n v="43570"/>
    <n v="348"/>
    <n v="43036"/>
    <n v="36069"/>
  </r>
  <r>
    <x v="30"/>
    <x v="30"/>
    <s v="Madurai"/>
    <s v="Madurai"/>
    <n v="3991038"/>
    <d v="2020-07-23T00:00:00"/>
    <n v="1500331"/>
    <n v="583138"/>
    <n v="75215"/>
    <n v="1172"/>
    <n v="73853"/>
    <n v="134886"/>
  </r>
  <r>
    <x v="30"/>
    <x v="30"/>
    <s v="Mayiladuthurai"/>
    <s v="Mayiladuthurai"/>
    <n v="901000"/>
    <m/>
    <n v="0"/>
    <n v="0"/>
    <n v="23280"/>
    <n v="316"/>
    <n v="22878"/>
    <n v="453130"/>
  </r>
  <r>
    <x v="30"/>
    <x v="30"/>
    <s v="Nagapattinam"/>
    <s v="Nagapattinam"/>
    <n v="1614069"/>
    <d v="2020-07-23T00:00:00"/>
    <n v="813495"/>
    <n v="289588"/>
    <n v="21074"/>
    <n v="346"/>
    <n v="20561"/>
    <n v="31521"/>
  </r>
  <r>
    <x v="30"/>
    <x v="30"/>
    <s v="Namakkal"/>
    <s v="Namakkal"/>
    <n v="1721179"/>
    <d v="2020-07-23T00:00:00"/>
    <n v="987830"/>
    <n v="397079"/>
    <n v="52245"/>
    <n v="498"/>
    <n v="51253"/>
    <n v="50880"/>
  </r>
  <r>
    <x v="30"/>
    <x v="30"/>
    <s v="Nilgiris"/>
    <s v="Nilgiris"/>
    <n v="735071"/>
    <d v="2020-07-23T00:00:00"/>
    <n v="501986"/>
    <n v="343811"/>
    <n v="33566"/>
    <n v="212"/>
    <n v="33164"/>
    <n v="62622"/>
  </r>
  <r>
    <x v="30"/>
    <x v="30"/>
    <s v="Perambalur"/>
    <s v="Perambalur"/>
    <n v="564511"/>
    <d v="2020-07-23T00:00:00"/>
    <n v="326872"/>
    <n v="136491"/>
    <n v="12067"/>
    <n v="243"/>
    <n v="11790"/>
    <n v="14014"/>
  </r>
  <r>
    <x v="30"/>
    <x v="30"/>
    <s v="Pudukkottai"/>
    <s v="Pudukkottai"/>
    <n v="1918725"/>
    <d v="2020-07-23T00:00:00"/>
    <n v="827320"/>
    <n v="314780"/>
    <n v="30183"/>
    <n v="416"/>
    <n v="29627"/>
    <n v="35926"/>
  </r>
  <r>
    <x v="30"/>
    <x v="30"/>
    <s v="Ramanathapuram"/>
    <s v="Ramanathapuram"/>
    <n v="1337560"/>
    <d v="2020-07-23T00:00:00"/>
    <n v="660673"/>
    <n v="280037"/>
    <n v="20564"/>
    <n v="357"/>
    <n v="20158"/>
    <n v="33671"/>
  </r>
  <r>
    <x v="30"/>
    <x v="30"/>
    <s v="Ranipet"/>
    <s v="Ranipet"/>
    <n v="1210277"/>
    <d v="2020-07-23T00:00:00"/>
    <n v="557267"/>
    <n v="174051"/>
    <n v="43436"/>
    <n v="775"/>
    <n v="42557"/>
    <n v="41836"/>
  </r>
  <r>
    <x v="30"/>
    <x v="30"/>
    <s v="Salem"/>
    <s v="Salem"/>
    <n v="3480008"/>
    <d v="2020-07-23T00:00:00"/>
    <n v="1925084"/>
    <n v="791376"/>
    <n v="99893"/>
    <n v="1685"/>
    <n v="97619"/>
    <n v="129606"/>
  </r>
  <r>
    <x v="30"/>
    <x v="30"/>
    <s v="Sivaganga"/>
    <s v="Sivaganga"/>
    <n v="1341250"/>
    <d v="2020-07-23T00:00:00"/>
    <n v="726010"/>
    <n v="287468"/>
    <n v="20195"/>
    <n v="206"/>
    <n v="19854"/>
    <n v="35921"/>
  </r>
  <r>
    <x v="30"/>
    <x v="30"/>
    <s v="Tenkasi"/>
    <s v="Tenkasi"/>
    <n v="1407627"/>
    <d v="2020-07-23T00:00:00"/>
    <n v="736882"/>
    <n v="233177"/>
    <n v="27357"/>
    <n v="484"/>
    <n v="26834"/>
    <n v="40016"/>
  </r>
  <r>
    <x v="30"/>
    <x v="30"/>
    <s v="Thanjavur"/>
    <s v="Thanjavur"/>
    <n v="2402781"/>
    <d v="2020-07-23T00:00:00"/>
    <n v="1224986"/>
    <n v="486660"/>
    <n v="75352"/>
    <n v="972"/>
    <n v="73874"/>
    <n v="105121"/>
  </r>
  <r>
    <x v="30"/>
    <x v="30"/>
    <s v="Theni"/>
    <s v="Theni"/>
    <n v="1243684"/>
    <d v="2020-07-23T00:00:00"/>
    <n v="660187"/>
    <n v="304832"/>
    <n v="43571"/>
    <n v="521"/>
    <n v="43018"/>
    <n v="67624"/>
  </r>
  <r>
    <x v="30"/>
    <x v="30"/>
    <s v="Thiruvallur"/>
    <s v="Thiruvallur"/>
    <n v="3725697"/>
    <d v="2020-07-23T00:00:00"/>
    <n v="1425728"/>
    <n v="563426"/>
    <n v="119370"/>
    <n v="1842"/>
    <n v="117138"/>
    <n v="127633"/>
  </r>
  <r>
    <x v="30"/>
    <x v="30"/>
    <s v="Thiruvarur"/>
    <s v="Thiruvarur"/>
    <n v="1268094"/>
    <d v="2020-07-23T00:00:00"/>
    <n v="630274"/>
    <n v="246969"/>
    <n v="41461"/>
    <n v="442"/>
    <n v="40760"/>
    <n v="88175"/>
  </r>
  <r>
    <x v="30"/>
    <x v="30"/>
    <s v="Thoothukkudi"/>
    <s v="Thoothukkudi"/>
    <n v="1738376"/>
    <d v="2020-07-23T00:00:00"/>
    <n v="984706"/>
    <n v="328797"/>
    <n v="56304"/>
    <n v="409"/>
    <n v="55757"/>
    <n v="77440"/>
  </r>
  <r>
    <x v="30"/>
    <x v="30"/>
    <s v="Tiruchirappalli"/>
    <s v="Tiruchirappalli"/>
    <n v="2713858"/>
    <d v="2020-08-07T00:00:00"/>
    <n v="1468456"/>
    <n v="636356"/>
    <n v="77534"/>
    <n v="1059"/>
    <n v="76038"/>
    <n v="131353"/>
  </r>
  <r>
    <x v="30"/>
    <x v="30"/>
    <s v="Tirunelveli"/>
    <s v="Tirunelveli"/>
    <n v="1665253"/>
    <d v="2020-07-23T00:00:00"/>
    <n v="815687"/>
    <n v="275985"/>
    <n v="49374"/>
    <n v="432"/>
    <n v="48812"/>
    <n v="78895"/>
  </r>
  <r>
    <x v="30"/>
    <x v="30"/>
    <s v="Tirupathur"/>
    <s v="Tirupathur"/>
    <n v="1111812"/>
    <d v="2020-07-23T00:00:00"/>
    <n v="541496"/>
    <n v="205219"/>
    <n v="29301"/>
    <n v="625"/>
    <n v="28600"/>
    <n v="38648"/>
  </r>
  <r>
    <x v="30"/>
    <x v="30"/>
    <s v="Tiruppur"/>
    <s v="Tiruppur"/>
    <n v="2471222"/>
    <d v="2020-07-23T00:00:00"/>
    <n v="1671392"/>
    <n v="611015"/>
    <n v="95405"/>
    <n v="979"/>
    <n v="93683"/>
    <n v="84003"/>
  </r>
  <r>
    <x v="30"/>
    <x v="30"/>
    <s v="Tiruvannamalai"/>
    <s v="Tiruvannamalai"/>
    <n v="2468965"/>
    <d v="2020-07-23T00:00:00"/>
    <n v="1270049"/>
    <n v="533376"/>
    <n v="54968"/>
    <n v="667"/>
    <n v="54122"/>
    <n v="103654"/>
  </r>
  <r>
    <x v="30"/>
    <x v="30"/>
    <s v="Vellore"/>
    <s v="Vellore"/>
    <n v="1614242"/>
    <d v="2020-07-23T00:00:00"/>
    <n v="763735"/>
    <n v="336366"/>
    <n v="49864"/>
    <n v="1131"/>
    <n v="48564"/>
    <n v="72868"/>
  </r>
  <r>
    <x v="30"/>
    <x v="30"/>
    <s v="Viluppuram"/>
    <s v="Viluppuram"/>
    <n v="2093003"/>
    <d v="2020-07-23T00:00:00"/>
    <n v="1085842"/>
    <n v="444502"/>
    <n v="45857"/>
    <n v="356"/>
    <n v="45382"/>
    <n v="74992"/>
  </r>
  <r>
    <x v="30"/>
    <x v="30"/>
    <s v="Virudhunagar"/>
    <s v="Virudhunagar"/>
    <n v="1943309"/>
    <d v="2020-07-23T00:00:00"/>
    <n v="1072788"/>
    <n v="505098"/>
    <n v="46294"/>
    <n v="548"/>
    <n v="45687"/>
    <n v="51767"/>
  </r>
  <r>
    <x v="31"/>
    <x v="31"/>
    <s v="Adilabad"/>
    <s v="Adilabad"/>
    <n v="708952"/>
    <m/>
    <n v="376263"/>
    <n v="89337"/>
    <n v="0"/>
    <n v="0"/>
    <n v="0"/>
    <n v="347386"/>
  </r>
  <r>
    <x v="31"/>
    <x v="31"/>
    <s v="Bhadradri Kothagudem"/>
    <s v="Bhadradri Kothagudem"/>
    <n v="1304811"/>
    <m/>
    <n v="599183"/>
    <n v="204318"/>
    <n v="0"/>
    <n v="0"/>
    <n v="0"/>
    <n v="639357"/>
  </r>
  <r>
    <x v="31"/>
    <x v="31"/>
    <s v="Hyderabad"/>
    <s v="Hyderabad"/>
    <n v="3441992"/>
    <m/>
    <n v="3150245"/>
    <n v="1893217"/>
    <n v="0"/>
    <n v="0"/>
    <n v="0"/>
    <n v="1686576"/>
  </r>
  <r>
    <x v="31"/>
    <x v="31"/>
    <s v="Jagtial"/>
    <s v="Jagtial"/>
    <n v="983414"/>
    <m/>
    <n v="580926"/>
    <n v="190526"/>
    <n v="0"/>
    <n v="0"/>
    <n v="0"/>
    <n v="481872"/>
  </r>
  <r>
    <x v="31"/>
    <x v="31"/>
    <s v="Jangaon"/>
    <s v="Jangaon"/>
    <n v="582457"/>
    <m/>
    <n v="327527"/>
    <n v="128207"/>
    <n v="0"/>
    <n v="0"/>
    <n v="0"/>
    <n v="285403"/>
  </r>
  <r>
    <x v="31"/>
    <x v="31"/>
    <s v="Jayashankar Bhupalapally"/>
    <s v="Jayashankar Bhupalapally"/>
    <n v="712257"/>
    <m/>
    <n v="262313"/>
    <n v="127108"/>
    <n v="0"/>
    <n v="0"/>
    <n v="0"/>
    <n v="349005"/>
  </r>
  <r>
    <x v="31"/>
    <x v="31"/>
    <s v="Jogulamba Gadwal"/>
    <s v="Jogulamba Gadwal"/>
    <n v="664971"/>
    <m/>
    <n v="306919"/>
    <n v="59886"/>
    <n v="0"/>
    <n v="0"/>
    <n v="0"/>
    <n v="325835"/>
  </r>
  <r>
    <x v="31"/>
    <x v="31"/>
    <s v="Kamareddy"/>
    <s v="Kamareddy"/>
    <n v="972625"/>
    <m/>
    <n v="557684"/>
    <n v="183176"/>
    <n v="0"/>
    <n v="0"/>
    <n v="0"/>
    <n v="476586"/>
  </r>
  <r>
    <x v="31"/>
    <x v="31"/>
    <s v="Karimnagar"/>
    <s v="Karimnagar"/>
    <n v="1016063"/>
    <m/>
    <n v="657167"/>
    <n v="384862"/>
    <n v="0"/>
    <n v="0"/>
    <n v="0"/>
    <n v="497870"/>
  </r>
  <r>
    <x v="31"/>
    <x v="31"/>
    <s v="Khammam"/>
    <s v="Khammam"/>
    <n v="1401639"/>
    <m/>
    <n v="856707"/>
    <n v="333812"/>
    <n v="0"/>
    <n v="0"/>
    <n v="0"/>
    <n v="686803"/>
  </r>
  <r>
    <x v="31"/>
    <x v="31"/>
    <s v="Komaram Bheem"/>
    <s v="Komaram Bheem"/>
    <n v="515835"/>
    <m/>
    <n v="275644"/>
    <n v="51593"/>
    <n v="0"/>
    <n v="0"/>
    <n v="0"/>
    <n v="252759"/>
  </r>
  <r>
    <x v="31"/>
    <x v="31"/>
    <s v="Mahabubabad"/>
    <s v="Mahabubabad"/>
    <n v="1318110"/>
    <m/>
    <n v="468199"/>
    <n v="172007"/>
    <n v="0"/>
    <n v="0"/>
    <n v="0"/>
    <n v="645873"/>
  </r>
  <r>
    <x v="31"/>
    <x v="31"/>
    <s v="Mancherial"/>
    <s v="Mancherial"/>
    <n v="807037"/>
    <m/>
    <n v="480069"/>
    <n v="170258"/>
    <n v="0"/>
    <n v="0"/>
    <n v="0"/>
    <n v="395448"/>
  </r>
  <r>
    <x v="31"/>
    <x v="31"/>
    <s v="Medak"/>
    <s v="Medak"/>
    <n v="767428"/>
    <m/>
    <n v="458648"/>
    <n v="140778"/>
    <n v="0"/>
    <n v="0"/>
    <n v="0"/>
    <n v="376039"/>
  </r>
  <r>
    <x v="31"/>
    <x v="31"/>
    <s v="Medchal Malkajgiri"/>
    <s v="Medchal Malkajgiri"/>
    <n v="2542203"/>
    <m/>
    <n v="2149958"/>
    <n v="1317832"/>
    <n v="0"/>
    <n v="0"/>
    <n v="0"/>
    <n v="1245679"/>
  </r>
  <r>
    <x v="31"/>
    <x v="31"/>
    <s v="Mulugu"/>
    <s v="Mulugu"/>
    <n v="294671"/>
    <m/>
    <n v="186104"/>
    <n v="76648"/>
    <n v="0"/>
    <n v="0"/>
    <n v="0"/>
    <n v="144388"/>
  </r>
  <r>
    <x v="31"/>
    <x v="31"/>
    <s v="Nagarkurnool"/>
    <s v="Nagarkurnool"/>
    <n v="893308"/>
    <m/>
    <n v="464888"/>
    <n v="106589"/>
    <n v="0"/>
    <n v="0"/>
    <n v="0"/>
    <n v="437720"/>
  </r>
  <r>
    <x v="31"/>
    <x v="31"/>
    <s v="Nalgonda"/>
    <s v="Nalgonda"/>
    <n v="1631399"/>
    <m/>
    <n v="891308"/>
    <n v="254218"/>
    <n v="0"/>
    <n v="0"/>
    <n v="0"/>
    <n v="799385"/>
  </r>
  <r>
    <x v="31"/>
    <x v="31"/>
    <s v="Narayanpet"/>
    <s v="Narayanpet"/>
    <n v="566874"/>
    <m/>
    <n v="288388"/>
    <n v="50219"/>
    <n v="0"/>
    <n v="0"/>
    <n v="0"/>
    <n v="277768"/>
  </r>
  <r>
    <x v="31"/>
    <x v="31"/>
    <s v="Nirmal"/>
    <s v="Nirmal"/>
    <n v="709415"/>
    <m/>
    <n v="378315"/>
    <n v="130107"/>
    <n v="0"/>
    <n v="0"/>
    <n v="0"/>
    <n v="347613"/>
  </r>
  <r>
    <x v="31"/>
    <x v="31"/>
    <s v="Nizamabad"/>
    <s v="Nizamabad"/>
    <n v="1534428"/>
    <m/>
    <n v="858574"/>
    <n v="250862"/>
    <n v="0"/>
    <n v="0"/>
    <n v="0"/>
    <n v="751869"/>
  </r>
  <r>
    <x v="31"/>
    <x v="31"/>
    <s v="Peddapalli"/>
    <s v="Peddapalli"/>
    <n v="795332"/>
    <m/>
    <n v="463510"/>
    <n v="201940"/>
    <n v="0"/>
    <n v="0"/>
    <n v="0"/>
    <n v="389712"/>
  </r>
  <r>
    <x v="31"/>
    <x v="31"/>
    <s v="Rajanna Sircilla"/>
    <s v="Rajanna Sircilla"/>
    <n v="546121"/>
    <m/>
    <n v="372065"/>
    <n v="144680"/>
    <n v="0"/>
    <n v="0"/>
    <n v="0"/>
    <n v="267599"/>
  </r>
  <r>
    <x v="31"/>
    <x v="31"/>
    <s v="Ranga Reddy"/>
    <s v="Ranga Reddy"/>
    <n v="2551731"/>
    <m/>
    <n v="2348542"/>
    <n v="1291404"/>
    <n v="0"/>
    <n v="0"/>
    <n v="0"/>
    <n v="1250348"/>
  </r>
  <r>
    <x v="31"/>
    <x v="31"/>
    <s v="Sangareddy"/>
    <s v="Sangareddy"/>
    <n v="1527628"/>
    <m/>
    <n v="851395"/>
    <n v="299316"/>
    <n v="0"/>
    <n v="0"/>
    <n v="0"/>
    <n v="748537"/>
  </r>
  <r>
    <x v="31"/>
    <x v="31"/>
    <s v="Siddipet"/>
    <s v="Siddipet"/>
    <n v="993376"/>
    <m/>
    <n v="582450"/>
    <n v="242462"/>
    <n v="0"/>
    <n v="0"/>
    <n v="0"/>
    <n v="486754"/>
  </r>
  <r>
    <x v="31"/>
    <x v="31"/>
    <s v="Suryapet"/>
    <s v="Suryapet"/>
    <n v="1099560"/>
    <m/>
    <n v="610724"/>
    <n v="208278"/>
    <n v="0"/>
    <n v="0"/>
    <n v="0"/>
    <n v="538784"/>
  </r>
  <r>
    <x v="31"/>
    <x v="31"/>
    <s v="Vikarabad"/>
    <s v="Vikarabad"/>
    <n v="881250"/>
    <m/>
    <n v="427669"/>
    <n v="87989"/>
    <n v="0"/>
    <n v="0"/>
    <n v="0"/>
    <n v="431812"/>
  </r>
  <r>
    <x v="31"/>
    <x v="31"/>
    <s v="Wanaparthy"/>
    <s v="Wanaparthy"/>
    <n v="751553"/>
    <m/>
    <n v="289412"/>
    <n v="81870"/>
    <n v="0"/>
    <n v="0"/>
    <n v="0"/>
    <n v="368260"/>
  </r>
  <r>
    <x v="31"/>
    <x v="31"/>
    <s v="Warangal Rural"/>
    <s v="Warangal Rural"/>
    <n v="716457"/>
    <m/>
    <n v="342881"/>
    <n v="105289"/>
    <n v="0"/>
    <n v="0"/>
    <n v="0"/>
    <n v="351063"/>
  </r>
  <r>
    <x v="31"/>
    <x v="31"/>
    <s v="Warangal Urban"/>
    <s v="Warangal Urban"/>
    <n v="1135707"/>
    <m/>
    <n v="687410"/>
    <n v="418947"/>
    <n v="0"/>
    <n v="0"/>
    <n v="0"/>
    <n v="556496"/>
  </r>
  <r>
    <x v="31"/>
    <x v="31"/>
    <s v="Yadadri Bhuvanagiri"/>
    <s v="Yadadri Bhuvanagiri"/>
    <n v="726465"/>
    <m/>
    <n v="463854"/>
    <n v="223506"/>
    <n v="0"/>
    <n v="0"/>
    <n v="0"/>
    <n v="355967"/>
  </r>
  <r>
    <x v="32"/>
    <x v="32"/>
    <s v="Dhalai"/>
    <s v="Dhalai"/>
    <n v="377988"/>
    <d v="2021-02-02T00:00:00"/>
    <n v="258334"/>
    <n v="164654"/>
    <n v="7037"/>
    <n v="35"/>
    <n v="7000"/>
    <n v="65100"/>
  </r>
  <r>
    <x v="32"/>
    <x v="32"/>
    <s v="Gomati"/>
    <s v="Gomati"/>
    <n v="436868"/>
    <d v="2021-02-02T00:00:00"/>
    <n v="279099"/>
    <n v="161408"/>
    <n v="8134"/>
    <n v="74"/>
    <n v="8043"/>
    <n v="51504"/>
  </r>
  <r>
    <x v="32"/>
    <x v="32"/>
    <s v="Khowai"/>
    <s v="Khowai"/>
    <n v="327391"/>
    <d v="2021-02-02T00:00:00"/>
    <n v="202148"/>
    <n v="111955"/>
    <n v="4559"/>
    <n v="54"/>
    <n v="4500"/>
    <n v="26325"/>
  </r>
  <r>
    <x v="32"/>
    <x v="32"/>
    <s v="North Tripura"/>
    <s v="North Tripura"/>
    <n v="415946"/>
    <d v="2021-02-02T00:00:00"/>
    <n v="283802"/>
    <n v="190594"/>
    <n v="7250"/>
    <n v="34"/>
    <n v="7199"/>
    <n v="104556"/>
  </r>
  <r>
    <x v="32"/>
    <x v="32"/>
    <s v="Sipahijala"/>
    <s v="Sipahijala"/>
    <n v="484233"/>
    <d v="2021-02-02T00:00:00"/>
    <n v="330932"/>
    <n v="211903"/>
    <n v="6360"/>
    <n v="75"/>
    <n v="6273"/>
    <n v="56247"/>
  </r>
  <r>
    <x v="32"/>
    <x v="32"/>
    <s v="South Tripura"/>
    <s v="South Tripura"/>
    <n v="433737"/>
    <d v="2021-02-02T00:00:00"/>
    <n v="303987"/>
    <n v="209259"/>
    <n v="10168"/>
    <n v="53"/>
    <n v="10104"/>
    <n v="88114"/>
  </r>
  <r>
    <x v="32"/>
    <x v="32"/>
    <s v="Unokoti"/>
    <s v="Unokoti"/>
    <n v="277335"/>
    <d v="2021-02-02T00:00:00"/>
    <n v="173390"/>
    <n v="101178"/>
    <n v="8609"/>
    <n v="68"/>
    <n v="8530"/>
    <n v="39234"/>
  </r>
  <r>
    <x v="32"/>
    <x v="32"/>
    <s v="West Tripura"/>
    <s v="West Tripura"/>
    <n v="917534"/>
    <d v="2021-02-02T00:00:00"/>
    <n v="676784"/>
    <n v="470030"/>
    <n v="32351"/>
    <n v="420"/>
    <n v="31817"/>
    <n v="219114"/>
  </r>
  <r>
    <x v="33"/>
    <x v="33"/>
    <s v="Agra"/>
    <s v="Agra"/>
    <n v="4380793"/>
    <d v="2021-01-31T00:00:00"/>
    <n v="2172907"/>
    <n v="746386"/>
    <n v="25765"/>
    <n v="457"/>
    <n v="25308"/>
    <n v="504243"/>
  </r>
  <r>
    <x v="33"/>
    <x v="33"/>
    <s v="Aligarh"/>
    <s v="Aligarh"/>
    <n v="3673849"/>
    <d v="2021-01-31T00:00:00"/>
    <n v="1589498"/>
    <n v="498586"/>
    <n v="21280"/>
    <n v="108"/>
    <n v="21172"/>
    <n v="493465"/>
  </r>
  <r>
    <x v="33"/>
    <x v="33"/>
    <s v="Ambedkar Nagar"/>
    <s v="Ambedkar Nagar"/>
    <n v="2398709"/>
    <d v="2021-01-31T00:00:00"/>
    <n v="1135268"/>
    <n v="349925"/>
    <n v="5040"/>
    <n v="152"/>
    <n v="4885"/>
    <n v="125671"/>
  </r>
  <r>
    <x v="33"/>
    <x v="33"/>
    <s v="Amethi"/>
    <s v="Amethi"/>
    <n v="2549935"/>
    <d v="2021-01-31T00:00:00"/>
    <n v="1015454"/>
    <n v="375261"/>
    <n v="9972"/>
    <n v="143"/>
    <n v="9828"/>
    <n v="272000"/>
  </r>
  <r>
    <x v="33"/>
    <x v="33"/>
    <s v="Amroha"/>
    <s v="Amroha"/>
    <n v="1838771"/>
    <d v="2021-01-13T00:00:00"/>
    <n v="871164"/>
    <n v="265607"/>
    <n v="16616"/>
    <n v="203"/>
    <n v="16412"/>
    <n v="262346"/>
  </r>
  <r>
    <x v="33"/>
    <x v="33"/>
    <s v="Auraiya"/>
    <s v="Auraiya"/>
    <n v="1372287"/>
    <d v="2021-01-10T00:00:00"/>
    <n v="614711"/>
    <n v="180775"/>
    <n v="10090"/>
    <n v="203"/>
    <n v="9887"/>
    <n v="112124"/>
  </r>
  <r>
    <x v="33"/>
    <x v="33"/>
    <s v="Ayodhya"/>
    <s v="Ayodhya"/>
    <n v="2468371"/>
    <d v="2021-01-31T00:00:00"/>
    <n v="1270889"/>
    <n v="418182"/>
    <n v="16919"/>
    <n v="290"/>
    <n v="16629"/>
    <n v="385194"/>
  </r>
  <r>
    <x v="33"/>
    <x v="33"/>
    <s v="Azamgarh"/>
    <s v="Azamgarh"/>
    <n v="4616509"/>
    <d v="2020-12-27T00:00:00"/>
    <n v="2165409"/>
    <n v="643824"/>
    <n v="17906"/>
    <n v="228"/>
    <n v="17675"/>
    <n v="21427"/>
  </r>
  <r>
    <x v="33"/>
    <x v="33"/>
    <s v="Baghpat"/>
    <s v="Baghpat"/>
    <n v="1302156"/>
    <d v="2021-01-31T00:00:00"/>
    <n v="692255"/>
    <n v="337171"/>
    <n v="9132"/>
    <n v="141"/>
    <n v="8991"/>
    <n v="331758"/>
  </r>
  <r>
    <x v="33"/>
    <x v="33"/>
    <s v="Bahraich"/>
    <s v="Bahraich"/>
    <n v="2384239"/>
    <d v="2021-01-31T00:00:00"/>
    <n v="1752196"/>
    <n v="642554"/>
    <n v="11549"/>
    <n v="178"/>
    <n v="11371"/>
    <n v="313999"/>
  </r>
  <r>
    <x v="33"/>
    <x v="33"/>
    <s v="Ballia"/>
    <s v="Ballia"/>
    <n v="3223642"/>
    <d v="2021-01-31T00:00:00"/>
    <n v="1433455"/>
    <n v="388341"/>
    <n v="21610"/>
    <n v="234"/>
    <n v="21376"/>
    <n v="278225"/>
  </r>
  <r>
    <x v="33"/>
    <x v="33"/>
    <s v="Balrampur"/>
    <s v="Balrampur"/>
    <n v="2149066"/>
    <d v="2021-01-31T00:00:00"/>
    <n v="995084"/>
    <n v="438892"/>
    <n v="7494"/>
    <n v="138"/>
    <n v="7354"/>
    <n v="279984"/>
  </r>
  <r>
    <x v="33"/>
    <x v="33"/>
    <s v="Banda"/>
    <s v="Banda"/>
    <n v="1799541"/>
    <d v="2021-01-10T00:00:00"/>
    <n v="795903"/>
    <n v="236840"/>
    <n v="10992"/>
    <n v="158"/>
    <n v="10832"/>
    <n v="308681"/>
  </r>
  <r>
    <x v="33"/>
    <x v="33"/>
    <s v="Barabanki"/>
    <s v="Barabanki"/>
    <n v="3257983"/>
    <d v="2021-01-30T00:00:00"/>
    <n v="1589704"/>
    <n v="448292"/>
    <n v="19850"/>
    <n v="225"/>
    <n v="19624"/>
    <n v="157347"/>
  </r>
  <r>
    <x v="33"/>
    <x v="33"/>
    <s v="Bareilly"/>
    <s v="Bareilly"/>
    <n v="4465344"/>
    <d v="2021-01-13T00:00:00"/>
    <n v="2221830"/>
    <n v="749751"/>
    <n v="44028"/>
    <n v="377"/>
    <n v="43650"/>
    <n v="487223"/>
  </r>
  <r>
    <x v="33"/>
    <x v="33"/>
    <s v="Basti"/>
    <s v="Basti"/>
    <n v="2461056"/>
    <d v="2021-01-31T00:00:00"/>
    <n v="1189235"/>
    <n v="399451"/>
    <n v="11717"/>
    <n v="330"/>
    <n v="11385"/>
    <n v="302428"/>
  </r>
  <r>
    <x v="33"/>
    <x v="33"/>
    <s v="Bhadohi"/>
    <s v="Bhadohi"/>
    <n v="1554203"/>
    <d v="2021-01-31T00:00:00"/>
    <n v="793094"/>
    <n v="244431"/>
    <n v="7720"/>
    <n v="163"/>
    <n v="7557"/>
    <n v="122883"/>
  </r>
  <r>
    <x v="33"/>
    <x v="33"/>
    <s v="Bijnor"/>
    <s v="Bijnor"/>
    <n v="3683896"/>
    <d v="2021-01-30T00:00:00"/>
    <n v="1756682"/>
    <n v="600482"/>
    <n v="14794"/>
    <n v="126"/>
    <n v="14668"/>
    <n v="320382"/>
  </r>
  <r>
    <x v="33"/>
    <x v="33"/>
    <s v="Budaun"/>
    <s v="Budaun"/>
    <n v="3712738"/>
    <d v="2021-01-23T00:00:00"/>
    <n v="1408673"/>
    <n v="364360"/>
    <n v="14941"/>
    <n v="98"/>
    <n v="14843"/>
    <n v="231677"/>
  </r>
  <r>
    <x v="33"/>
    <x v="33"/>
    <s v="Bulandshahr"/>
    <s v="Bulandshahr"/>
    <n v="3498507"/>
    <d v="2020-12-07T00:00:00"/>
    <n v="1647985"/>
    <n v="646236"/>
    <n v="20215"/>
    <n v="243"/>
    <n v="19972"/>
    <n v="279197"/>
  </r>
  <r>
    <x v="33"/>
    <x v="33"/>
    <s v="Chandauli"/>
    <s v="Chandauli"/>
    <n v="1952713"/>
    <d v="2021-01-31T00:00:00"/>
    <n v="939599"/>
    <n v="238646"/>
    <n v="16208"/>
    <n v="356"/>
    <n v="15852"/>
    <n v="219353"/>
  </r>
  <r>
    <x v="33"/>
    <x v="33"/>
    <s v="Chitrakoot"/>
    <s v="Chitrakoot"/>
    <n v="990626"/>
    <d v="2021-01-10T00:00:00"/>
    <n v="447303"/>
    <n v="129157"/>
    <n v="7110"/>
    <n v="79"/>
    <n v="7031"/>
    <n v="237615"/>
  </r>
  <r>
    <x v="33"/>
    <x v="33"/>
    <s v="Deoria"/>
    <s v="Deoria"/>
    <n v="3098637"/>
    <d v="2021-01-31T00:00:00"/>
    <n v="1597034"/>
    <n v="537293"/>
    <n v="20223"/>
    <n v="220"/>
    <n v="20003"/>
    <n v="314631"/>
  </r>
  <r>
    <x v="33"/>
    <x v="33"/>
    <s v="Etah"/>
    <s v="Etah"/>
    <n v="1761152"/>
    <d v="2021-01-31T00:00:00"/>
    <n v="788675"/>
    <n v="213371"/>
    <n v="9968"/>
    <n v="99"/>
    <n v="9868"/>
    <n v="268279"/>
  </r>
  <r>
    <x v="33"/>
    <x v="33"/>
    <s v="Etawah"/>
    <s v="Etawah"/>
    <n v="1579160"/>
    <d v="2021-01-10T00:00:00"/>
    <n v="708258"/>
    <n v="253661"/>
    <n v="13933"/>
    <n v="293"/>
    <n v="13640"/>
    <n v="304727"/>
  </r>
  <r>
    <x v="33"/>
    <x v="33"/>
    <s v="Farrukhabad"/>
    <s v="Farrukhabad"/>
    <n v="1887577"/>
    <d v="2021-01-10T00:00:00"/>
    <n v="833824"/>
    <n v="229745"/>
    <n v="10348"/>
    <n v="194"/>
    <n v="10153"/>
    <n v="237030"/>
  </r>
  <r>
    <x v="33"/>
    <x v="33"/>
    <s v="Fatehpur"/>
    <s v="Fatehpur"/>
    <n v="2632684"/>
    <d v="2021-01-10T00:00:00"/>
    <n v="1246314"/>
    <n v="410120"/>
    <n v="6814"/>
    <n v="139"/>
    <n v="6674"/>
    <n v="86335"/>
  </r>
  <r>
    <x v="33"/>
    <x v="33"/>
    <s v="Firozabad"/>
    <s v="Firozabad"/>
    <n v="2496761"/>
    <d v="2021-01-31T00:00:00"/>
    <n v="1005224"/>
    <n v="328351"/>
    <n v="8720"/>
    <n v="135"/>
    <n v="8585"/>
    <n v="327016"/>
  </r>
  <r>
    <x v="33"/>
    <x v="33"/>
    <s v="Gautam Buddha Nagar"/>
    <s v="Gautam Buddha Nagar"/>
    <n v="1674714"/>
    <d v="2021-01-24T00:00:00"/>
    <n v="1799728"/>
    <n v="974353"/>
    <n v="63353"/>
    <n v="467"/>
    <n v="62876"/>
    <n v="707072"/>
  </r>
  <r>
    <x v="33"/>
    <x v="33"/>
    <s v="Ghaziabad"/>
    <s v="Ghaziabad"/>
    <n v="4661452"/>
    <d v="2021-01-24T00:00:00"/>
    <n v="2247039"/>
    <n v="1071908"/>
    <n v="55673"/>
    <n v="461"/>
    <n v="55207"/>
    <n v="740447"/>
  </r>
  <r>
    <x v="33"/>
    <x v="33"/>
    <s v="Ghazipur"/>
    <s v="Ghazipur"/>
    <n v="3622727"/>
    <d v="2021-01-31T00:00:00"/>
    <n v="1690195"/>
    <n v="509886"/>
    <n v="21641"/>
    <n v="282"/>
    <n v="21359"/>
    <n v="276557"/>
  </r>
  <r>
    <x v="33"/>
    <x v="33"/>
    <s v="Gonda"/>
    <s v="Gonda"/>
    <n v="3431386"/>
    <d v="2021-01-31T00:00:00"/>
    <n v="1604382"/>
    <n v="555773"/>
    <n v="12282"/>
    <n v="266"/>
    <n v="12016"/>
    <n v="247375"/>
  </r>
  <r>
    <x v="33"/>
    <x v="33"/>
    <s v="Gorakhpur"/>
    <s v="Gorakhpur"/>
    <n v="4436275"/>
    <d v="2021-01-31T00:00:00"/>
    <n v="2347051"/>
    <n v="889085"/>
    <n v="59439"/>
    <n v="848"/>
    <n v="58588"/>
    <n v="510255"/>
  </r>
  <r>
    <x v="33"/>
    <x v="33"/>
    <s v="Hamirpur"/>
    <s v="Hamirpur"/>
    <n v="1104021"/>
    <d v="2021-01-10T00:00:00"/>
    <n v="561456"/>
    <n v="185949"/>
    <n v="5232"/>
    <n v="102"/>
    <n v="5130"/>
    <n v="242998"/>
  </r>
  <r>
    <x v="33"/>
    <x v="33"/>
    <s v="Hapur"/>
    <s v="Hapur"/>
    <n v="1338211"/>
    <d v="2021-01-03T00:00:00"/>
    <n v="658863"/>
    <n v="254519"/>
    <n v="12638"/>
    <n v="217"/>
    <n v="12421"/>
    <n v="306044"/>
  </r>
  <r>
    <x v="33"/>
    <x v="33"/>
    <s v="Hardoi"/>
    <s v="Hardoi"/>
    <n v="4091380"/>
    <d v="2021-01-30T00:00:00"/>
    <n v="1852490"/>
    <n v="537647"/>
    <n v="13755"/>
    <n v="349"/>
    <n v="13406"/>
    <n v="231661"/>
  </r>
  <r>
    <x v="33"/>
    <x v="33"/>
    <s v="Hathras"/>
    <s v="Hathras"/>
    <n v="1565678"/>
    <d v="2021-01-31T00:00:00"/>
    <n v="701190"/>
    <n v="234481"/>
    <n v="2920"/>
    <n v="43"/>
    <n v="2877"/>
    <n v="261985"/>
  </r>
  <r>
    <x v="33"/>
    <x v="33"/>
    <s v="Jalaun"/>
    <s v="Jalaun"/>
    <n v="1670718"/>
    <d v="2021-01-10T00:00:00"/>
    <n v="819651"/>
    <n v="251406"/>
    <n v="11687"/>
    <n v="202"/>
    <n v="11482"/>
    <n v="227562"/>
  </r>
  <r>
    <x v="33"/>
    <x v="33"/>
    <s v="Jaunpur"/>
    <s v="Jaunpur"/>
    <n v="4476072"/>
    <d v="2021-01-20T00:00:00"/>
    <n v="2189622"/>
    <n v="667013"/>
    <n v="22584"/>
    <n v="235"/>
    <n v="22349"/>
    <n v="334116"/>
  </r>
  <r>
    <x v="33"/>
    <x v="33"/>
    <s v="Jhansi"/>
    <s v="Jhansi"/>
    <n v="2000755"/>
    <d v="2020-11-26T00:00:00"/>
    <n v="1132511"/>
    <n v="379818"/>
    <n v="36556"/>
    <n v="663"/>
    <n v="35892"/>
    <n v="330818"/>
  </r>
  <r>
    <x v="33"/>
    <x v="33"/>
    <s v="Kannauj"/>
    <s v="Kannauj"/>
    <n v="1658005"/>
    <d v="2021-01-10T00:00:00"/>
    <n v="755119"/>
    <n v="257048"/>
    <n v="9231"/>
    <n v="114"/>
    <n v="9115"/>
    <n v="128634"/>
  </r>
  <r>
    <x v="33"/>
    <x v="33"/>
    <s v="Kanpur Dehat"/>
    <s v="Kanpur Dehat"/>
    <n v="1795092"/>
    <d v="2021-01-10T00:00:00"/>
    <n v="923661"/>
    <n v="290898"/>
    <n v="6197"/>
    <n v="110"/>
    <n v="6087"/>
    <n v="347795"/>
  </r>
  <r>
    <x v="33"/>
    <x v="33"/>
    <s v="Kanpur Nagar"/>
    <s v="Kanpur Nagar"/>
    <n v="4572951"/>
    <d v="2021-01-10T00:00:00"/>
    <n v="2251558"/>
    <n v="859280"/>
    <n v="82933"/>
    <n v="1905"/>
    <n v="81024"/>
    <n v="727286"/>
  </r>
  <r>
    <x v="33"/>
    <x v="33"/>
    <s v="Kasganj"/>
    <s v="Kasganj"/>
    <n v="1438156"/>
    <d v="2021-01-31T00:00:00"/>
    <n v="608818"/>
    <n v="147948"/>
    <n v="4250"/>
    <n v="53"/>
    <n v="4197"/>
    <n v="274094"/>
  </r>
  <r>
    <x v="33"/>
    <x v="33"/>
    <s v="Kaushambi"/>
    <s v="Kaushambi"/>
    <n v="1596909"/>
    <d v="2021-01-14T00:00:00"/>
    <n v="760960"/>
    <n v="218775"/>
    <n v="4424"/>
    <n v="70"/>
    <n v="4353"/>
    <n v="209276"/>
  </r>
  <r>
    <x v="33"/>
    <x v="33"/>
    <s v="Kushinagar"/>
    <s v="Kushinagar"/>
    <n v="3560830"/>
    <d v="2021-01-30T00:00:00"/>
    <n v="1632782"/>
    <n v="458054"/>
    <n v="15617"/>
    <n v="228"/>
    <n v="15389"/>
    <n v="322580"/>
  </r>
  <r>
    <x v="33"/>
    <x v="33"/>
    <s v="Lakhimpur Kheri"/>
    <s v="Lakhimpur Kheri"/>
    <n v="4013634"/>
    <d v="2021-01-30T00:00:00"/>
    <n v="1829019"/>
    <n v="382178"/>
    <n v="24410"/>
    <n v="292"/>
    <n v="24117"/>
    <n v="380738"/>
  </r>
  <r>
    <x v="33"/>
    <x v="33"/>
    <s v="Lalitpur"/>
    <s v="Lalitpur"/>
    <n v="1218002"/>
    <d v="2020-08-07T00:00:00"/>
    <n v="627553"/>
    <n v="143519"/>
    <n v="12742"/>
    <n v="128"/>
    <n v="12613"/>
    <n v="28152"/>
  </r>
  <r>
    <x v="33"/>
    <x v="33"/>
    <s v="Lucknow"/>
    <s v="Lucknow"/>
    <n v="4588455"/>
    <d v="2020-12-13T00:00:00"/>
    <n v="3106658"/>
    <n v="1488333"/>
    <n v="238839"/>
    <n v="2651"/>
    <n v="236165"/>
    <n v="1357002"/>
  </r>
  <r>
    <x v="33"/>
    <x v="33"/>
    <s v="Maharajganj"/>
    <s v="Maharajganj"/>
    <n v="2665292"/>
    <d v="2021-01-31T00:00:00"/>
    <n v="1283534"/>
    <n v="372559"/>
    <n v="12440"/>
    <n v="140"/>
    <n v="12300"/>
    <n v="340936"/>
  </r>
  <r>
    <x v="33"/>
    <x v="33"/>
    <s v="Mahoba"/>
    <s v="Mahoba"/>
    <n v="876055"/>
    <d v="2021-01-10T00:00:00"/>
    <n v="444352"/>
    <n v="148388"/>
    <n v="4268"/>
    <n v="86"/>
    <n v="4182"/>
    <n v="145126"/>
  </r>
  <r>
    <x v="33"/>
    <x v="33"/>
    <s v="Mainpuri"/>
    <s v="Mainpuri"/>
    <n v="1847194"/>
    <d v="2021-01-31T00:00:00"/>
    <n v="860461"/>
    <n v="219990"/>
    <n v="10028"/>
    <n v="182"/>
    <n v="9846"/>
    <n v="233510"/>
  </r>
  <r>
    <x v="33"/>
    <x v="33"/>
    <s v="Mathura"/>
    <s v="Mathura"/>
    <n v="2541894"/>
    <d v="2021-01-29T00:00:00"/>
    <n v="1207578"/>
    <n v="418117"/>
    <n v="20297"/>
    <n v="402"/>
    <n v="19893"/>
    <n v="208527"/>
  </r>
  <r>
    <x v="33"/>
    <x v="33"/>
    <s v="Mau"/>
    <s v="Mau"/>
    <n v="2205170"/>
    <d v="2021-01-31T00:00:00"/>
    <n v="1017497"/>
    <n v="307052"/>
    <n v="8333"/>
    <n v="80"/>
    <n v="8252"/>
    <n v="285611"/>
  </r>
  <r>
    <x v="33"/>
    <x v="33"/>
    <s v="Meerut"/>
    <s v="Meerut"/>
    <n v="3447405"/>
    <d v="2021-01-31T00:00:00"/>
    <n v="1764744"/>
    <n v="842448"/>
    <n v="69480"/>
    <n v="898"/>
    <n v="68567"/>
    <n v="833144"/>
  </r>
  <r>
    <x v="33"/>
    <x v="33"/>
    <s v="Mirzapur"/>
    <s v="Mirzapur"/>
    <n v="2494533"/>
    <d v="2021-01-31T00:00:00"/>
    <n v="1335308"/>
    <n v="462157"/>
    <n v="11088"/>
    <n v="116"/>
    <n v="10972"/>
    <n v="318308"/>
  </r>
  <r>
    <x v="33"/>
    <x v="33"/>
    <s v="Moradabad"/>
    <s v="Moradabad"/>
    <n v="4773138"/>
    <d v="2021-01-13T00:00:00"/>
    <n v="1390249"/>
    <n v="443211"/>
    <n v="39102"/>
    <n v="349"/>
    <n v="38752"/>
    <n v="420010"/>
  </r>
  <r>
    <x v="33"/>
    <x v="33"/>
    <s v="Muzaffarnagar"/>
    <s v="Muzaffarnagar"/>
    <n v="4138605"/>
    <d v="2021-01-25T00:00:00"/>
    <n v="1264005"/>
    <n v="467387"/>
    <n v="31009"/>
    <n v="269"/>
    <n v="30737"/>
    <n v="177208"/>
  </r>
  <r>
    <x v="33"/>
    <x v="33"/>
    <s v="Pilibhit"/>
    <s v="Pilibhit"/>
    <n v="2037225"/>
    <d v="2021-01-13T00:00:00"/>
    <n v="978332"/>
    <n v="256931"/>
    <n v="11032"/>
    <n v="193"/>
    <n v="10838"/>
    <n v="297054"/>
  </r>
  <r>
    <x v="33"/>
    <x v="33"/>
    <s v="Pratapgarh"/>
    <s v="Pratapgarh"/>
    <n v="3173752"/>
    <d v="2021-01-14T00:00:00"/>
    <n v="1480021"/>
    <n v="456869"/>
    <n v="16038"/>
    <n v="163"/>
    <n v="15875"/>
    <n v="108519"/>
  </r>
  <r>
    <x v="33"/>
    <x v="33"/>
    <s v="Prayagraj"/>
    <s v="Prayagraj"/>
    <n v="5959798"/>
    <d v="2021-01-14T00:00:00"/>
    <n v="2731341"/>
    <n v="862244"/>
    <n v="78699"/>
    <n v="1088"/>
    <n v="77609"/>
    <n v="768649"/>
  </r>
  <r>
    <x v="33"/>
    <x v="33"/>
    <s v="Rae Bareli"/>
    <s v="Rae Bareli"/>
    <n v="3404004"/>
    <d v="2021-01-30T00:00:00"/>
    <n v="1436175"/>
    <n v="344694"/>
    <n v="17104"/>
    <n v="343"/>
    <n v="16761"/>
    <n v="395960"/>
  </r>
  <r>
    <x v="33"/>
    <x v="33"/>
    <s v="Rampur"/>
    <s v="Rampur"/>
    <n v="2335398"/>
    <d v="2021-01-16T00:00:00"/>
    <n v="989666"/>
    <n v="250420"/>
    <n v="11826"/>
    <n v="148"/>
    <n v="11676"/>
    <n v="280201"/>
  </r>
  <r>
    <x v="33"/>
    <x v="33"/>
    <s v="Saharanpur"/>
    <s v="Saharanpur"/>
    <n v="3464228"/>
    <d v="2021-01-30T00:00:00"/>
    <n v="1638111"/>
    <n v="576986"/>
    <n v="32730"/>
    <n v="420"/>
    <n v="32309"/>
    <n v="282752"/>
  </r>
  <r>
    <x v="33"/>
    <x v="33"/>
    <s v="Sambhal"/>
    <s v="Sambhal"/>
    <n v="2217020"/>
    <d v="2021-01-13T00:00:00"/>
    <n v="893786"/>
    <n v="204352"/>
    <n v="9438"/>
    <n v="106"/>
    <n v="9331"/>
    <n v="314052"/>
  </r>
  <r>
    <x v="33"/>
    <x v="33"/>
    <s v="Sant Kabir Nagar"/>
    <s v="Sant Kabir Nagar"/>
    <n v="1714300"/>
    <d v="2021-01-31T00:00:00"/>
    <n v="799506"/>
    <n v="195105"/>
    <n v="8159"/>
    <n v="98"/>
    <n v="8061"/>
    <n v="296685"/>
  </r>
  <r>
    <x v="33"/>
    <x v="33"/>
    <s v="Shahjahanpur"/>
    <s v="Shahjahanpur"/>
    <n v="3002376"/>
    <d v="2021-01-13T00:00:00"/>
    <n v="1743273"/>
    <n v="538827"/>
    <n v="20361"/>
    <n v="444"/>
    <n v="19916"/>
    <n v="447375"/>
  </r>
  <r>
    <x v="33"/>
    <x v="33"/>
    <s v="Shamli"/>
    <s v="Shamli"/>
    <n v="1274815"/>
    <d v="2021-01-31T00:00:00"/>
    <n v="604968"/>
    <n v="206438"/>
    <n v="12976"/>
    <n v="45"/>
    <n v="12931"/>
    <n v="253085"/>
  </r>
  <r>
    <x v="33"/>
    <x v="33"/>
    <s v="Shrawasti"/>
    <s v="Shrawasti"/>
    <n v="1114615"/>
    <d v="2021-01-31T00:00:00"/>
    <n v="515155"/>
    <n v="181654"/>
    <n v="4388"/>
    <n v="35"/>
    <n v="4353"/>
    <n v="223760"/>
  </r>
  <r>
    <x v="33"/>
    <x v="33"/>
    <s v="Siddharthnagar"/>
    <s v="Siddharthnagar"/>
    <n v="2553526"/>
    <d v="2021-01-31T00:00:00"/>
    <n v="1225133"/>
    <n v="479630"/>
    <n v="9373"/>
    <n v="100"/>
    <n v="9273"/>
    <n v="299733"/>
  </r>
  <r>
    <x v="33"/>
    <x v="33"/>
    <s v="Sitapur"/>
    <s v="Sitapur"/>
    <n v="4474446"/>
    <d v="2021-01-28T00:00:00"/>
    <n v="2139996"/>
    <n v="497241"/>
    <n v="12398"/>
    <n v="185"/>
    <n v="12211"/>
    <n v="295672"/>
  </r>
  <r>
    <x v="33"/>
    <x v="33"/>
    <s v="Sonbhadra"/>
    <s v="Sonbhadra"/>
    <n v="1862612"/>
    <d v="2021-01-31T00:00:00"/>
    <n v="812891"/>
    <n v="236871"/>
    <n v="16807"/>
    <n v="251"/>
    <n v="16556"/>
    <n v="314578"/>
  </r>
  <r>
    <x v="33"/>
    <x v="33"/>
    <s v="Sultanpur"/>
    <s v="Sultanpur"/>
    <n v="3790922"/>
    <d v="2021-01-31T00:00:00"/>
    <n v="1178195"/>
    <n v="370998"/>
    <n v="14915"/>
    <n v="138"/>
    <n v="14777"/>
    <n v="316852"/>
  </r>
  <r>
    <x v="33"/>
    <x v="33"/>
    <s v="Unnao"/>
    <s v="Unnao"/>
    <n v="3110595"/>
    <d v="2021-01-10T00:00:00"/>
    <n v="1554190"/>
    <n v="420513"/>
    <n v="15011"/>
    <n v="254"/>
    <n v="14757"/>
    <n v="306391"/>
  </r>
  <r>
    <x v="33"/>
    <x v="33"/>
    <s v="Varanasi"/>
    <s v="Varanasi"/>
    <n v="3682194"/>
    <d v="2021-01-31T00:00:00"/>
    <n v="2109381"/>
    <n v="843905"/>
    <n v="85501"/>
    <n v="971"/>
    <n v="84528"/>
    <n v="638260"/>
  </r>
  <r>
    <x v="34"/>
    <x v="34"/>
    <s v="Almora"/>
    <s v="Almora"/>
    <n v="621927"/>
    <d v="2021-01-30T00:00:00"/>
    <n v="378242"/>
    <n v="215715"/>
    <n v="12190"/>
    <n v="196"/>
    <n v="11378"/>
    <n v="90538"/>
  </r>
  <r>
    <x v="34"/>
    <x v="34"/>
    <s v="Bageshwar"/>
    <s v="Bageshwar"/>
    <n v="259840"/>
    <d v="2021-01-30T00:00:00"/>
    <n v="183447"/>
    <n v="131244"/>
    <n v="5764"/>
    <n v="60"/>
    <n v="5678"/>
    <n v="58508"/>
  </r>
  <r>
    <x v="34"/>
    <x v="34"/>
    <s v="Chamoli"/>
    <s v="Chamoli"/>
    <n v="391114"/>
    <d v="2021-01-30T00:00:00"/>
    <n v="273850"/>
    <n v="191420"/>
    <n v="12242"/>
    <n v="62"/>
    <n v="11972"/>
    <n v="96511"/>
  </r>
  <r>
    <x v="34"/>
    <x v="34"/>
    <s v="Champawat"/>
    <s v="Champawat"/>
    <n v="259315"/>
    <d v="2021-01-30T00:00:00"/>
    <n v="183354"/>
    <n v="119870"/>
    <n v="7603"/>
    <n v="53"/>
    <n v="7358"/>
    <n v="98869"/>
  </r>
  <r>
    <x v="34"/>
    <x v="34"/>
    <s v="Dehradun"/>
    <s v="Dehradun"/>
    <n v="1698560"/>
    <d v="2021-01-30T00:00:00"/>
    <n v="1465464"/>
    <n v="793803"/>
    <n v="112363"/>
    <n v="2521"/>
    <n v="108137"/>
    <n v="457677"/>
  </r>
  <r>
    <x v="34"/>
    <x v="34"/>
    <s v="Haridwar"/>
    <s v="Haridwar"/>
    <n v="1927029"/>
    <d v="2021-01-30T00:00:00"/>
    <n v="1456257"/>
    <n v="635360"/>
    <n v="51498"/>
    <n v="1019"/>
    <n v="49096"/>
    <n v="395291"/>
  </r>
  <r>
    <x v="34"/>
    <x v="34"/>
    <s v="Nainital"/>
    <s v="Nainital"/>
    <n v="955128"/>
    <d v="2021-01-30T00:00:00"/>
    <n v="722854"/>
    <n v="398680"/>
    <n v="39232"/>
    <n v="944"/>
    <n v="38140"/>
    <n v="224038"/>
  </r>
  <r>
    <x v="34"/>
    <x v="34"/>
    <s v="Pauri Garhwal"/>
    <s v="Pauri Garhwal"/>
    <n v="686527"/>
    <d v="2021-01-30T00:00:00"/>
    <n v="431320"/>
    <n v="229262"/>
    <n v="17686"/>
    <n v="315"/>
    <n v="16668"/>
    <n v="147721"/>
  </r>
  <r>
    <x v="34"/>
    <x v="34"/>
    <s v="Pithoragarh"/>
    <s v="Pithoragarh"/>
    <n v="485993"/>
    <d v="2021-01-30T00:00:00"/>
    <n v="318644"/>
    <n v="183765"/>
    <n v="10260"/>
    <n v="181"/>
    <n v="9962"/>
    <n v="77816"/>
  </r>
  <r>
    <x v="34"/>
    <x v="34"/>
    <s v="Rudraprayag"/>
    <s v="Rudraprayag"/>
    <n v="236857"/>
    <d v="2021-01-30T00:00:00"/>
    <n v="170911"/>
    <n v="113480"/>
    <n v="8800"/>
    <n v="106"/>
    <n v="8535"/>
    <n v="56778"/>
  </r>
  <r>
    <x v="34"/>
    <x v="34"/>
    <s v="Tehri Garhwal"/>
    <s v="Tehri Garhwal"/>
    <n v="616409"/>
    <d v="2021-01-30T00:00:00"/>
    <n v="381493"/>
    <n v="206527"/>
    <n v="15835"/>
    <n v="108"/>
    <n v="14827"/>
    <n v="113028"/>
  </r>
  <r>
    <x v="34"/>
    <x v="34"/>
    <s v="Udham Singh Nagar"/>
    <s v="Udham Singh Nagar"/>
    <n v="1648367"/>
    <d v="2021-01-30T00:00:00"/>
    <n v="1277738"/>
    <n v="518326"/>
    <n v="37875"/>
    <n v="761"/>
    <n v="36315"/>
    <n v="356229"/>
  </r>
  <r>
    <x v="34"/>
    <x v="34"/>
    <s v="Uttarkashi"/>
    <s v="Uttarkashi"/>
    <n v="329686"/>
    <d v="2021-01-30T00:00:00"/>
    <n v="234425"/>
    <n v="160687"/>
    <n v="12548"/>
    <n v="74"/>
    <n v="12129"/>
    <n v="126300"/>
  </r>
  <r>
    <x v="35"/>
    <x v="35"/>
    <s v="Alipurduar"/>
    <s v="Alipurduar"/>
    <n v="1700000"/>
    <m/>
    <n v="949775"/>
    <n v="353666"/>
    <n v="15589"/>
    <n v="102"/>
    <n v="15441"/>
    <n v="840794"/>
  </r>
  <r>
    <x v="35"/>
    <x v="35"/>
    <s v="Bankura"/>
    <s v="Bankura"/>
    <n v="3596292"/>
    <m/>
    <n v="2245147"/>
    <n v="706177"/>
    <n v="36313"/>
    <n v="274"/>
    <n v="35839"/>
    <n v="1780339"/>
  </r>
  <r>
    <x v="35"/>
    <x v="35"/>
    <s v="Birbhum"/>
    <s v="Birbhum"/>
    <n v="3502387"/>
    <m/>
    <n v="2152966"/>
    <n v="846286"/>
    <n v="41197"/>
    <n v="286"/>
    <n v="40727"/>
    <n v="1736768"/>
  </r>
  <r>
    <x v="35"/>
    <x v="35"/>
    <s v="Cooch Behar"/>
    <s v="Cooch Behar"/>
    <n v="2822780"/>
    <m/>
    <n v="1444232"/>
    <n v="421663"/>
    <n v="29275"/>
    <n v="97"/>
    <n v="29060"/>
    <n v="1397799"/>
  </r>
  <r>
    <x v="35"/>
    <x v="35"/>
    <s v="Dakshin Dinajpur"/>
    <s v="Dakshin Dinajpur"/>
    <n v="1670931"/>
    <m/>
    <n v="1063493"/>
    <n v="363056"/>
    <n v="17889"/>
    <n v="170"/>
    <n v="17573"/>
    <n v="827700"/>
  </r>
  <r>
    <x v="35"/>
    <x v="35"/>
    <s v="Darjeeling"/>
    <s v="Darjeeling"/>
    <n v="1842034"/>
    <m/>
    <n v="1324555"/>
    <n v="664306"/>
    <n v="57143"/>
    <n v="539"/>
    <n v="56326"/>
    <n v="931168"/>
  </r>
  <r>
    <x v="35"/>
    <x v="35"/>
    <s v="Hooghly"/>
    <s v="Hooghly"/>
    <n v="5520389"/>
    <m/>
    <n v="3368156"/>
    <n v="1343978"/>
    <n v="86300"/>
    <n v="990"/>
    <n v="84650"/>
    <n v="2748140"/>
  </r>
  <r>
    <x v="35"/>
    <x v="35"/>
    <s v="Howrah"/>
    <s v="Howrah"/>
    <n v="4841638"/>
    <m/>
    <n v="2905925"/>
    <n v="1254076"/>
    <n v="98757"/>
    <n v="1524"/>
    <n v="96567"/>
    <n v="2421781"/>
  </r>
  <r>
    <x v="35"/>
    <x v="35"/>
    <s v="Jalpaiguri"/>
    <s v="Jalpaiguri"/>
    <n v="3869675"/>
    <m/>
    <n v="1144138"/>
    <n v="410719"/>
    <n v="41982"/>
    <n v="572"/>
    <n v="41256"/>
    <n v="1917131"/>
  </r>
  <r>
    <x v="35"/>
    <x v="35"/>
    <s v="Jhargram"/>
    <s v="Jhargram"/>
    <n v="1136548"/>
    <m/>
    <n v="714456"/>
    <n v="211586"/>
    <n v="12135"/>
    <n v="27"/>
    <n v="12063"/>
    <n v="562976"/>
  </r>
  <r>
    <x v="35"/>
    <x v="35"/>
    <s v="Kalimpong"/>
    <s v="Kalimpong"/>
    <n v="251642"/>
    <m/>
    <n v="180713"/>
    <n v="124420"/>
    <n v="7036"/>
    <n v="54"/>
    <n v="6950"/>
    <n v="126822"/>
  </r>
  <r>
    <x v="35"/>
    <x v="35"/>
    <s v="Kolkata"/>
    <s v="Kolkata"/>
    <n v="4486679"/>
    <m/>
    <n v="4784084"/>
    <n v="3039486"/>
    <n v="322541"/>
    <n v="5152"/>
    <n v="315146"/>
    <n v="2359743"/>
  </r>
  <r>
    <x v="35"/>
    <x v="35"/>
    <s v="Malda"/>
    <s v="Malda"/>
    <n v="3997970"/>
    <m/>
    <n v="2029144"/>
    <n v="590497"/>
    <n v="33406"/>
    <n v="186"/>
    <n v="33121"/>
    <n v="1975708"/>
  </r>
  <r>
    <x v="35"/>
    <x v="35"/>
    <s v="Murshidabad"/>
    <s v="Murshidabad"/>
    <n v="7102430"/>
    <m/>
    <n v="3952659"/>
    <n v="976111"/>
    <n v="33993"/>
    <n v="328"/>
    <n v="33605"/>
    <n v="3497187"/>
  </r>
  <r>
    <x v="35"/>
    <x v="35"/>
    <s v="Nadia"/>
    <s v="Nadia"/>
    <n v="5168488"/>
    <m/>
    <n v="2798942"/>
    <n v="884320"/>
    <n v="73333"/>
    <n v="859"/>
    <n v="72054"/>
    <n v="2569225"/>
  </r>
  <r>
    <x v="35"/>
    <x v="35"/>
    <s v="North 24 Parganas"/>
    <s v="North 24 Parganas"/>
    <n v="10082852"/>
    <m/>
    <n v="6547702"/>
    <n v="2720315"/>
    <n v="329257"/>
    <n v="4833"/>
    <n v="323097"/>
    <n v="5105225"/>
  </r>
  <r>
    <x v="35"/>
    <x v="35"/>
    <s v="Paschim Bardhaman"/>
    <s v="Paschim Bardhaman"/>
    <n v="2882031"/>
    <m/>
    <n v="1789611"/>
    <n v="677747"/>
    <n v="57778"/>
    <n v="356"/>
    <n v="57184"/>
    <n v="1441084"/>
  </r>
  <r>
    <x v="35"/>
    <x v="35"/>
    <s v="Paschim Medinipur"/>
    <s v="Paschim Medinipur"/>
    <n v="5094238"/>
    <m/>
    <n v="2758576"/>
    <n v="877978"/>
    <n v="53581"/>
    <n v="507"/>
    <n v="52820"/>
    <n v="2522967"/>
  </r>
  <r>
    <x v="35"/>
    <x v="35"/>
    <s v="Purba Bardhaman"/>
    <s v="Purba Bardhaman"/>
    <n v="4835532"/>
    <m/>
    <n v="2596246"/>
    <n v="859528"/>
    <n v="42005"/>
    <n v="198"/>
    <n v="41588"/>
    <n v="2390413"/>
  </r>
  <r>
    <x v="35"/>
    <x v="35"/>
    <s v="Purba Medinipur"/>
    <s v="Purba Medinipur"/>
    <n v="4417377"/>
    <m/>
    <n v="3560589"/>
    <n v="1471674"/>
    <n v="63098"/>
    <n v="397"/>
    <n v="62549"/>
    <n v="2196063"/>
  </r>
  <r>
    <x v="35"/>
    <x v="35"/>
    <s v="Purulia"/>
    <s v="Purulia"/>
    <n v="2927965"/>
    <m/>
    <n v="1679941"/>
    <n v="492310"/>
    <n v="19419"/>
    <n v="113"/>
    <n v="19283"/>
    <n v="1444412"/>
  </r>
  <r>
    <x v="35"/>
    <x v="35"/>
    <s v="South 24 Parganas"/>
    <s v="South 24 Parganas"/>
    <n v="8153176"/>
    <m/>
    <n v="4850898"/>
    <n v="1832073"/>
    <n v="100957"/>
    <n v="1336"/>
    <n v="98950"/>
    <n v="4045534"/>
  </r>
  <r>
    <x v="35"/>
    <x v="35"/>
    <s v="Uttar Dinajpur"/>
    <s v="Uttar Dinajpur"/>
    <n v="3000849"/>
    <m/>
    <n v="1341457"/>
    <n v="436182"/>
    <n v="19858"/>
    <n v="238"/>
    <n v="19559"/>
    <n v="14803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3">
  <r>
    <x v="0"/>
    <x v="0"/>
    <n v="1"/>
    <x v="0"/>
    <n v="2"/>
    <n v="0"/>
    <n v="0"/>
    <n v="0"/>
    <n v="0"/>
    <n v="0"/>
  </r>
  <r>
    <x v="0"/>
    <x v="1"/>
    <n v="2"/>
    <x v="1"/>
    <n v="2"/>
    <n v="0"/>
    <n v="0"/>
    <n v="0"/>
    <n v="0"/>
    <n v="0"/>
  </r>
  <r>
    <x v="0"/>
    <x v="1"/>
    <n v="2"/>
    <x v="1"/>
    <n v="2"/>
    <n v="0"/>
    <n v="0"/>
    <n v="0"/>
    <n v="0"/>
    <n v="0"/>
  </r>
  <r>
    <x v="0"/>
    <x v="1"/>
    <n v="2"/>
    <x v="2"/>
    <n v="0"/>
    <n v="0"/>
    <n v="6"/>
    <n v="0"/>
    <n v="0"/>
    <n v="0"/>
  </r>
  <r>
    <x v="0"/>
    <x v="2"/>
    <n v="3"/>
    <x v="1"/>
    <n v="4"/>
    <n v="0"/>
    <n v="0"/>
    <n v="0"/>
    <n v="0"/>
    <n v="0"/>
  </r>
  <r>
    <x v="0"/>
    <x v="2"/>
    <n v="3"/>
    <x v="1"/>
    <n v="2"/>
    <n v="0"/>
    <n v="0"/>
    <n v="0"/>
    <n v="0"/>
    <n v="0"/>
  </r>
  <r>
    <x v="0"/>
    <x v="2"/>
    <n v="3"/>
    <x v="1"/>
    <n v="44"/>
    <n v="0"/>
    <n v="0"/>
    <n v="0"/>
    <n v="0"/>
    <n v="0"/>
  </r>
  <r>
    <x v="0"/>
    <x v="2"/>
    <n v="3"/>
    <x v="1"/>
    <n v="4"/>
    <n v="0"/>
    <n v="0"/>
    <n v="0"/>
    <n v="0"/>
    <n v="0"/>
  </r>
  <r>
    <x v="0"/>
    <x v="2"/>
    <n v="3"/>
    <x v="1"/>
    <n v="2"/>
    <n v="0"/>
    <n v="0"/>
    <n v="0"/>
    <n v="0"/>
    <n v="0"/>
  </r>
  <r>
    <x v="0"/>
    <x v="2"/>
    <n v="3"/>
    <x v="1"/>
    <n v="6"/>
    <n v="0"/>
    <n v="0"/>
    <n v="0"/>
    <n v="0"/>
    <n v="0"/>
  </r>
  <r>
    <x v="0"/>
    <x v="2"/>
    <n v="3"/>
    <x v="2"/>
    <n v="10"/>
    <n v="0"/>
    <n v="0"/>
    <n v="0"/>
    <n v="0"/>
    <n v="0"/>
  </r>
  <r>
    <x v="0"/>
    <x v="2"/>
    <n v="3"/>
    <x v="2"/>
    <n v="18"/>
    <n v="0"/>
    <n v="0"/>
    <n v="0"/>
    <n v="0"/>
    <n v="0"/>
  </r>
  <r>
    <x v="0"/>
    <x v="2"/>
    <n v="3"/>
    <x v="2"/>
    <n v="30"/>
    <n v="0"/>
    <n v="0"/>
    <n v="0"/>
    <n v="0"/>
    <n v="0"/>
  </r>
  <r>
    <x v="0"/>
    <x v="2"/>
    <n v="3"/>
    <x v="2"/>
    <n v="16"/>
    <n v="0"/>
    <n v="0"/>
    <n v="0"/>
    <n v="0"/>
    <n v="0"/>
  </r>
  <r>
    <x v="0"/>
    <x v="2"/>
    <n v="3"/>
    <x v="2"/>
    <n v="20"/>
    <n v="0"/>
    <n v="0"/>
    <n v="0"/>
    <n v="0"/>
    <n v="0"/>
  </r>
  <r>
    <x v="0"/>
    <x v="2"/>
    <n v="3"/>
    <x v="2"/>
    <n v="20"/>
    <n v="2"/>
    <n v="0"/>
    <n v="6500"/>
    <n v="0"/>
    <n v="0"/>
  </r>
  <r>
    <x v="0"/>
    <x v="2"/>
    <n v="3"/>
    <x v="2"/>
    <n v="22"/>
    <n v="0"/>
    <n v="0"/>
    <n v="0"/>
    <n v="0"/>
    <n v="0"/>
  </r>
  <r>
    <x v="0"/>
    <x v="2"/>
    <n v="3"/>
    <x v="3"/>
    <n v="20"/>
    <n v="0"/>
    <n v="0"/>
    <n v="0"/>
    <n v="0"/>
    <n v="0"/>
  </r>
  <r>
    <x v="0"/>
    <x v="2"/>
    <n v="3"/>
    <x v="3"/>
    <n v="28"/>
    <n v="0"/>
    <n v="0"/>
    <n v="0"/>
    <n v="0"/>
    <n v="0"/>
  </r>
  <r>
    <x v="0"/>
    <x v="2"/>
    <n v="3"/>
    <x v="3"/>
    <n v="40"/>
    <n v="0"/>
    <n v="0"/>
    <n v="0"/>
    <n v="0"/>
    <n v="0"/>
  </r>
  <r>
    <x v="0"/>
    <x v="2"/>
    <n v="3"/>
    <x v="3"/>
    <n v="50"/>
    <n v="0"/>
    <n v="0"/>
    <n v="6625"/>
    <n v="0"/>
    <n v="0"/>
  </r>
  <r>
    <x v="0"/>
    <x v="2"/>
    <n v="3"/>
    <x v="3"/>
    <n v="54"/>
    <n v="0"/>
    <n v="0"/>
    <n v="1050"/>
    <n v="0"/>
    <n v="0"/>
  </r>
  <r>
    <x v="0"/>
    <x v="2"/>
    <n v="3"/>
    <x v="3"/>
    <n v="116"/>
    <n v="0"/>
    <n v="2"/>
    <n v="1229"/>
    <n v="0"/>
    <n v="0"/>
  </r>
  <r>
    <x v="0"/>
    <x v="2"/>
    <n v="3"/>
    <x v="3"/>
    <n v="156"/>
    <n v="0"/>
    <n v="0"/>
    <n v="1507"/>
    <n v="0"/>
    <n v="0"/>
  </r>
  <r>
    <x v="0"/>
    <x v="2"/>
    <n v="3"/>
    <x v="4"/>
    <n v="138"/>
    <n v="0"/>
    <n v="0"/>
    <n v="1216"/>
    <n v="0"/>
    <n v="0"/>
  </r>
  <r>
    <x v="0"/>
    <x v="2"/>
    <n v="3"/>
    <x v="4"/>
    <n v="188"/>
    <n v="0"/>
    <n v="0"/>
    <n v="2580"/>
    <n v="0"/>
    <n v="0"/>
  </r>
  <r>
    <x v="0"/>
    <x v="2"/>
    <n v="3"/>
    <x v="4"/>
    <n v="148"/>
    <n v="0"/>
    <n v="4"/>
    <n v="1987"/>
    <n v="0"/>
    <n v="0"/>
  </r>
  <r>
    <x v="0"/>
    <x v="2"/>
    <n v="3"/>
    <x v="4"/>
    <n v="172"/>
    <n v="0"/>
    <n v="0"/>
    <n v="2450"/>
    <n v="0"/>
    <n v="0"/>
  </r>
  <r>
    <x v="0"/>
    <x v="2"/>
    <n v="3"/>
    <x v="4"/>
    <n v="146"/>
    <n v="2"/>
    <n v="0"/>
    <n v="2544"/>
    <n v="0"/>
    <n v="0"/>
  </r>
  <r>
    <x v="0"/>
    <x v="2"/>
    <n v="3"/>
    <x v="4"/>
    <n v="306"/>
    <n v="2"/>
    <n v="4"/>
    <n v="0"/>
    <n v="0"/>
    <n v="0"/>
  </r>
  <r>
    <x v="0"/>
    <x v="2"/>
    <n v="3"/>
    <x v="4"/>
    <n v="272"/>
    <n v="0"/>
    <n v="0"/>
    <n v="0"/>
    <n v="0"/>
    <n v="0"/>
  </r>
  <r>
    <x v="0"/>
    <x v="2"/>
    <n v="3"/>
    <x v="0"/>
    <n v="240"/>
    <n v="50"/>
    <n v="182"/>
    <n v="0"/>
    <n v="0"/>
    <n v="0"/>
  </r>
  <r>
    <x v="0"/>
    <x v="2"/>
    <n v="3"/>
    <x v="0"/>
    <n v="374"/>
    <n v="26"/>
    <n v="84"/>
    <n v="10754"/>
    <n v="0"/>
    <n v="0"/>
  </r>
  <r>
    <x v="0"/>
    <x v="2"/>
    <n v="3"/>
    <x v="0"/>
    <n v="618"/>
    <n v="12"/>
    <n v="38"/>
    <n v="4346"/>
    <n v="0"/>
    <n v="0"/>
  </r>
  <r>
    <x v="0"/>
    <x v="3"/>
    <n v="4"/>
    <x v="1"/>
    <n v="848"/>
    <n v="22"/>
    <n v="18"/>
    <n v="16408"/>
    <n v="0"/>
    <n v="0"/>
  </r>
  <r>
    <x v="0"/>
    <x v="3"/>
    <n v="4"/>
    <x v="1"/>
    <n v="972"/>
    <n v="22"/>
    <n v="44"/>
    <n v="14841"/>
    <n v="0"/>
    <n v="0"/>
  </r>
  <r>
    <x v="0"/>
    <x v="3"/>
    <n v="4"/>
    <x v="1"/>
    <n v="1120"/>
    <n v="28"/>
    <n v="78"/>
    <n v="25068"/>
    <n v="0"/>
    <n v="0"/>
  </r>
  <r>
    <x v="0"/>
    <x v="3"/>
    <n v="4"/>
    <x v="1"/>
    <n v="1158"/>
    <n v="26"/>
    <n v="112"/>
    <n v="11693"/>
    <n v="0"/>
    <n v="0"/>
  </r>
  <r>
    <x v="0"/>
    <x v="3"/>
    <n v="4"/>
    <x v="1"/>
    <n v="1218"/>
    <n v="44"/>
    <n v="86"/>
    <n v="37173"/>
    <n v="0"/>
    <n v="0"/>
  </r>
  <r>
    <x v="0"/>
    <x v="3"/>
    <n v="4"/>
    <x v="1"/>
    <n v="968"/>
    <n v="32"/>
    <n v="130"/>
    <n v="13961"/>
    <n v="0"/>
    <n v="0"/>
  </r>
  <r>
    <x v="0"/>
    <x v="3"/>
    <n v="4"/>
    <x v="1"/>
    <n v="1146"/>
    <n v="54"/>
    <n v="150"/>
    <n v="46824"/>
    <n v="0"/>
    <n v="0"/>
  </r>
  <r>
    <x v="0"/>
    <x v="3"/>
    <n v="4"/>
    <x v="2"/>
    <n v="1130"/>
    <n v="40"/>
    <n v="192"/>
    <n v="24444"/>
    <n v="0"/>
    <n v="0"/>
  </r>
  <r>
    <x v="0"/>
    <x v="3"/>
    <n v="4"/>
    <x v="2"/>
    <n v="1626"/>
    <n v="92"/>
    <n v="140"/>
    <n v="29575"/>
    <n v="0"/>
    <n v="0"/>
  </r>
  <r>
    <x v="0"/>
    <x v="3"/>
    <n v="4"/>
    <x v="2"/>
    <n v="1742"/>
    <n v="44"/>
    <n v="302"/>
    <n v="54335"/>
    <n v="0"/>
    <n v="0"/>
  </r>
  <r>
    <x v="0"/>
    <x v="3"/>
    <n v="4"/>
    <x v="2"/>
    <n v="1708"/>
    <n v="82"/>
    <n v="372"/>
    <n v="34273"/>
    <n v="0"/>
    <n v="0"/>
  </r>
  <r>
    <x v="0"/>
    <x v="3"/>
    <n v="4"/>
    <x v="2"/>
    <n v="1516"/>
    <n v="84"/>
    <n v="228"/>
    <n v="36443"/>
    <n v="0"/>
    <n v="0"/>
  </r>
  <r>
    <x v="0"/>
    <x v="3"/>
    <n v="4"/>
    <x v="2"/>
    <n v="2486"/>
    <n v="54"/>
    <n v="224"/>
    <n v="43745"/>
    <n v="0"/>
    <n v="0"/>
  </r>
  <r>
    <x v="0"/>
    <x v="3"/>
    <n v="4"/>
    <x v="2"/>
    <n v="2062"/>
    <n v="74"/>
    <n v="334"/>
    <n v="48958"/>
    <n v="0"/>
    <n v="0"/>
  </r>
  <r>
    <x v="0"/>
    <x v="3"/>
    <n v="4"/>
    <x v="3"/>
    <n v="1772"/>
    <n v="54"/>
    <n v="288"/>
    <n v="58092"/>
    <n v="0"/>
    <n v="0"/>
  </r>
  <r>
    <x v="0"/>
    <x v="3"/>
    <n v="4"/>
    <x v="3"/>
    <n v="2122"/>
    <n v="52"/>
    <n v="516"/>
    <n v="67134"/>
    <n v="0"/>
    <n v="0"/>
  </r>
  <r>
    <x v="0"/>
    <x v="3"/>
    <n v="4"/>
    <x v="3"/>
    <n v="1844"/>
    <n v="76"/>
    <n v="546"/>
    <n v="64978"/>
    <n v="0"/>
    <n v="0"/>
  </r>
  <r>
    <x v="0"/>
    <x v="3"/>
    <n v="4"/>
    <x v="3"/>
    <n v="2742"/>
    <n v="70"/>
    <n v="852"/>
    <n v="68697"/>
    <n v="0"/>
    <n v="0"/>
  </r>
  <r>
    <x v="0"/>
    <x v="3"/>
    <n v="4"/>
    <x v="3"/>
    <n v="3160"/>
    <n v="76"/>
    <n v="776"/>
    <n v="88950"/>
    <n v="0"/>
    <n v="0"/>
  </r>
  <r>
    <x v="0"/>
    <x v="3"/>
    <n v="4"/>
    <x v="3"/>
    <n v="2478"/>
    <n v="66"/>
    <n v="838"/>
    <n v="38964"/>
    <n v="0"/>
    <n v="0"/>
  </r>
  <r>
    <x v="0"/>
    <x v="3"/>
    <n v="4"/>
    <x v="3"/>
    <n v="3074"/>
    <n v="106"/>
    <n v="1406"/>
    <n v="102445"/>
    <n v="0"/>
    <n v="0"/>
  </r>
  <r>
    <x v="0"/>
    <x v="3"/>
    <n v="4"/>
    <x v="4"/>
    <n v="2584"/>
    <n v="72"/>
    <n v="788"/>
    <n v="84970"/>
    <n v="0"/>
    <n v="0"/>
  </r>
  <r>
    <x v="0"/>
    <x v="3"/>
    <n v="4"/>
    <x v="4"/>
    <n v="3334"/>
    <n v="80"/>
    <n v="1284"/>
    <n v="88882"/>
    <n v="0"/>
    <n v="0"/>
  </r>
  <r>
    <x v="0"/>
    <x v="3"/>
    <n v="4"/>
    <x v="4"/>
    <n v="2816"/>
    <n v="118"/>
    <n v="968"/>
    <n v="96577"/>
    <n v="0"/>
    <n v="0"/>
  </r>
  <r>
    <x v="0"/>
    <x v="3"/>
    <n v="4"/>
    <x v="4"/>
    <n v="3670"/>
    <n v="88"/>
    <n v="884"/>
    <n v="95691"/>
    <n v="0"/>
    <n v="0"/>
  </r>
  <r>
    <x v="0"/>
    <x v="3"/>
    <n v="4"/>
    <x v="4"/>
    <n v="3214"/>
    <n v="112"/>
    <n v="1170"/>
    <n v="88954"/>
    <n v="0"/>
    <n v="0"/>
  </r>
  <r>
    <x v="0"/>
    <x v="3"/>
    <n v="4"/>
    <x v="4"/>
    <n v="3136"/>
    <n v="116"/>
    <n v="1160"/>
    <n v="104817"/>
    <n v="0"/>
    <n v="0"/>
  </r>
  <r>
    <x v="0"/>
    <x v="3"/>
    <n v="4"/>
    <x v="4"/>
    <n v="3804"/>
    <n v="138"/>
    <n v="1272"/>
    <n v="111884"/>
    <n v="0"/>
    <n v="0"/>
  </r>
  <r>
    <x v="0"/>
    <x v="3"/>
    <n v="4"/>
    <x v="0"/>
    <n v="3410"/>
    <n v="142"/>
    <n v="1380"/>
    <n v="123620"/>
    <n v="0"/>
    <n v="0"/>
  </r>
  <r>
    <x v="0"/>
    <x v="3"/>
    <n v="4"/>
    <x v="0"/>
    <n v="3604"/>
    <n v="150"/>
    <n v="1260"/>
    <n v="140722"/>
    <n v="0"/>
    <n v="0"/>
  </r>
  <r>
    <x v="0"/>
    <x v="4"/>
    <n v="5"/>
    <x v="1"/>
    <n v="4792"/>
    <n v="154"/>
    <n v="1924"/>
    <n v="140237"/>
    <n v="0"/>
    <n v="0"/>
  </r>
  <r>
    <x v="0"/>
    <x v="4"/>
    <n v="5"/>
    <x v="1"/>
    <n v="5128"/>
    <n v="184"/>
    <n v="1662"/>
    <n v="144889"/>
    <n v="0"/>
    <n v="0"/>
  </r>
  <r>
    <x v="0"/>
    <x v="4"/>
    <n v="5"/>
    <x v="1"/>
    <n v="5904"/>
    <n v="280"/>
    <n v="1822"/>
    <n v="137827"/>
    <n v="0"/>
    <n v="0"/>
  </r>
  <r>
    <x v="0"/>
    <x v="4"/>
    <n v="5"/>
    <x v="1"/>
    <n v="7312"/>
    <n v="206"/>
    <n v="2164"/>
    <n v="161706"/>
    <n v="0"/>
    <n v="0"/>
  </r>
  <r>
    <x v="0"/>
    <x v="4"/>
    <n v="5"/>
    <x v="1"/>
    <n v="5942"/>
    <n v="256"/>
    <n v="2590"/>
    <n v="160826"/>
    <n v="0"/>
    <n v="0"/>
  </r>
  <r>
    <x v="0"/>
    <x v="4"/>
    <n v="5"/>
    <x v="1"/>
    <n v="7204"/>
    <n v="182"/>
    <n v="2322"/>
    <n v="150112"/>
    <n v="0"/>
    <n v="0"/>
  </r>
  <r>
    <x v="0"/>
    <x v="4"/>
    <n v="5"/>
    <x v="1"/>
    <n v="6688"/>
    <n v="208"/>
    <n v="2950"/>
    <n v="161621"/>
    <n v="0"/>
    <n v="0"/>
  </r>
  <r>
    <x v="0"/>
    <x v="4"/>
    <n v="5"/>
    <x v="2"/>
    <n v="6678"/>
    <n v="194"/>
    <n v="2222"/>
    <n v="169610"/>
    <n v="0"/>
    <n v="0"/>
  </r>
  <r>
    <x v="0"/>
    <x v="4"/>
    <n v="5"/>
    <x v="2"/>
    <n v="6350"/>
    <n v="232"/>
    <n v="2828"/>
    <n v="171076"/>
    <n v="0"/>
    <n v="0"/>
  </r>
  <r>
    <x v="0"/>
    <x v="4"/>
    <n v="5"/>
    <x v="2"/>
    <n v="8622"/>
    <n v="224"/>
    <n v="3338"/>
    <n v="161028"/>
    <n v="0"/>
    <n v="0"/>
  </r>
  <r>
    <x v="0"/>
    <x v="4"/>
    <n v="5"/>
    <x v="2"/>
    <n v="7184"/>
    <n v="162"/>
    <n v="3158"/>
    <n v="152513"/>
    <n v="0"/>
    <n v="0"/>
  </r>
  <r>
    <x v="0"/>
    <x v="4"/>
    <n v="5"/>
    <x v="2"/>
    <n v="7124"/>
    <n v="240"/>
    <n v="3810"/>
    <n v="184348"/>
    <n v="0"/>
    <n v="0"/>
  </r>
  <r>
    <x v="0"/>
    <x v="4"/>
    <n v="5"/>
    <x v="2"/>
    <n v="7452"/>
    <n v="274"/>
    <n v="3926"/>
    <n v="187617"/>
    <n v="0"/>
    <n v="0"/>
  </r>
  <r>
    <x v="0"/>
    <x v="4"/>
    <n v="5"/>
    <x v="2"/>
    <n v="7982"/>
    <n v="194"/>
    <n v="3188"/>
    <n v="195775"/>
    <n v="0"/>
    <n v="0"/>
  </r>
  <r>
    <x v="0"/>
    <x v="4"/>
    <n v="5"/>
    <x v="3"/>
    <n v="7616"/>
    <n v="208"/>
    <n v="4468"/>
    <n v="194504"/>
    <n v="0"/>
    <n v="0"/>
  </r>
  <r>
    <x v="0"/>
    <x v="4"/>
    <n v="5"/>
    <x v="3"/>
    <n v="9588"/>
    <n v="240"/>
    <n v="8024"/>
    <n v="198953"/>
    <n v="0"/>
    <n v="0"/>
  </r>
  <r>
    <x v="0"/>
    <x v="4"/>
    <n v="5"/>
    <x v="3"/>
    <n v="10098"/>
    <n v="304"/>
    <n v="5076"/>
    <n v="193873"/>
    <n v="0"/>
    <n v="0"/>
  </r>
  <r>
    <x v="0"/>
    <x v="4"/>
    <n v="5"/>
    <x v="3"/>
    <n v="9256"/>
    <n v="262"/>
    <n v="4964"/>
    <n v="209796"/>
    <n v="0"/>
    <n v="0"/>
  </r>
  <r>
    <x v="0"/>
    <x v="4"/>
    <n v="5"/>
    <x v="3"/>
    <n v="12308"/>
    <n v="292"/>
    <n v="6064"/>
    <n v="224601"/>
    <n v="0"/>
    <n v="0"/>
  </r>
  <r>
    <x v="0"/>
    <x v="4"/>
    <n v="5"/>
    <x v="3"/>
    <n v="11440"/>
    <n v="268"/>
    <n v="6226"/>
    <n v="221886"/>
    <n v="0"/>
    <n v="0"/>
  </r>
  <r>
    <x v="0"/>
    <x v="4"/>
    <n v="5"/>
    <x v="3"/>
    <n v="12046"/>
    <n v="296"/>
    <n v="6262"/>
    <n v="226192"/>
    <n v="0"/>
    <n v="0"/>
  </r>
  <r>
    <x v="0"/>
    <x v="4"/>
    <n v="5"/>
    <x v="4"/>
    <n v="13072"/>
    <n v="284"/>
    <n v="6560"/>
    <n v="240570"/>
    <n v="0"/>
    <n v="0"/>
  </r>
  <r>
    <x v="0"/>
    <x v="4"/>
    <n v="5"/>
    <x v="4"/>
    <n v="13330"/>
    <n v="284"/>
    <n v="5152"/>
    <n v="236187"/>
    <n v="0"/>
    <n v="0"/>
  </r>
  <r>
    <x v="0"/>
    <x v="4"/>
    <n v="5"/>
    <x v="4"/>
    <n v="14222"/>
    <n v="312"/>
    <n v="6570"/>
    <n v="220803"/>
    <n v="0"/>
    <n v="0"/>
  </r>
  <r>
    <x v="0"/>
    <x v="4"/>
    <n v="5"/>
    <x v="4"/>
    <n v="12828"/>
    <n v="298"/>
    <n v="6024"/>
    <n v="211522"/>
    <n v="0"/>
    <n v="0"/>
  </r>
  <r>
    <x v="0"/>
    <x v="4"/>
    <n v="5"/>
    <x v="4"/>
    <n v="11814"/>
    <n v="346"/>
    <n v="7170"/>
    <n v="222584"/>
    <n v="0"/>
    <n v="0"/>
  </r>
  <r>
    <x v="0"/>
    <x v="4"/>
    <n v="5"/>
    <x v="4"/>
    <n v="14492"/>
    <n v="376"/>
    <n v="6868"/>
    <n v="237058"/>
    <n v="0"/>
    <n v="0"/>
  </r>
  <r>
    <x v="0"/>
    <x v="4"/>
    <n v="5"/>
    <x v="4"/>
    <n v="14508"/>
    <n v="352"/>
    <n v="6342"/>
    <n v="257359"/>
    <n v="0"/>
    <n v="0"/>
  </r>
  <r>
    <x v="0"/>
    <x v="4"/>
    <n v="5"/>
    <x v="0"/>
    <n v="16276"/>
    <n v="536"/>
    <n v="23470"/>
    <n v="288933"/>
    <n v="0"/>
    <n v="0"/>
  </r>
  <r>
    <x v="0"/>
    <x v="4"/>
    <n v="5"/>
    <x v="0"/>
    <n v="16728"/>
    <n v="410"/>
    <n v="8606"/>
    <n v="273774"/>
    <n v="0"/>
    <n v="0"/>
  </r>
  <r>
    <x v="0"/>
    <x v="4"/>
    <n v="5"/>
    <x v="0"/>
    <n v="17578"/>
    <n v="444"/>
    <n v="9856"/>
    <n v="244946"/>
    <n v="0"/>
    <n v="0"/>
  </r>
  <r>
    <x v="0"/>
    <x v="5"/>
    <n v="6"/>
    <x v="1"/>
    <n v="15448"/>
    <n v="402"/>
    <n v="7764"/>
    <n v="251761"/>
    <n v="0"/>
    <n v="0"/>
  </r>
  <r>
    <x v="0"/>
    <x v="5"/>
    <n v="6"/>
    <x v="1"/>
    <n v="17624"/>
    <n v="444"/>
    <n v="9062"/>
    <n v="289612"/>
    <n v="0"/>
    <n v="0"/>
  </r>
  <r>
    <x v="0"/>
    <x v="5"/>
    <n v="6"/>
    <x v="1"/>
    <n v="19376"/>
    <n v="518"/>
    <n v="7578"/>
    <n v="298140"/>
    <n v="0"/>
    <n v="0"/>
  </r>
  <r>
    <x v="0"/>
    <x v="5"/>
    <n v="6"/>
    <x v="1"/>
    <n v="19694"/>
    <n v="548"/>
    <n v="8780"/>
    <n v="294048"/>
    <n v="0"/>
    <n v="0"/>
  </r>
  <r>
    <x v="0"/>
    <x v="5"/>
    <n v="6"/>
    <x v="1"/>
    <n v="18944"/>
    <n v="572"/>
    <n v="9542"/>
    <n v="290371"/>
    <n v="0"/>
    <n v="0"/>
  </r>
  <r>
    <x v="0"/>
    <x v="5"/>
    <n v="6"/>
    <x v="1"/>
    <n v="20816"/>
    <n v="594"/>
    <n v="10866"/>
    <n v="303109"/>
    <n v="0"/>
    <n v="0"/>
  </r>
  <r>
    <x v="0"/>
    <x v="5"/>
    <n v="6"/>
    <x v="1"/>
    <n v="21764"/>
    <n v="522"/>
    <n v="10382"/>
    <n v="269265"/>
    <n v="0"/>
    <n v="0"/>
  </r>
  <r>
    <x v="0"/>
    <x v="5"/>
    <n v="6"/>
    <x v="2"/>
    <n v="17072"/>
    <n v="542"/>
    <n v="10342"/>
    <n v="294113"/>
    <n v="0"/>
    <n v="0"/>
  </r>
  <r>
    <x v="0"/>
    <x v="5"/>
    <n v="6"/>
    <x v="2"/>
    <n v="19962"/>
    <n v="544"/>
    <n v="11268"/>
    <n v="305461"/>
    <n v="0"/>
    <n v="0"/>
  </r>
  <r>
    <x v="0"/>
    <x v="5"/>
    <n v="6"/>
    <x v="2"/>
    <n v="22312"/>
    <n v="716"/>
    <n v="12550"/>
    <n v="305473"/>
    <n v="0"/>
    <n v="0"/>
  </r>
  <r>
    <x v="0"/>
    <x v="5"/>
    <n v="6"/>
    <x v="2"/>
    <n v="22270"/>
    <n v="788"/>
    <n v="12088"/>
    <n v="319844"/>
    <n v="0"/>
    <n v="0"/>
  </r>
  <r>
    <x v="0"/>
    <x v="5"/>
    <n v="6"/>
    <x v="2"/>
    <n v="22612"/>
    <n v="776"/>
    <n v="14526"/>
    <n v="304876"/>
    <n v="0"/>
    <n v="0"/>
  </r>
  <r>
    <x v="0"/>
    <x v="5"/>
    <n v="6"/>
    <x v="2"/>
    <n v="24078"/>
    <n v="618"/>
    <n v="16182"/>
    <n v="315247"/>
    <n v="0"/>
    <n v="0"/>
  </r>
  <r>
    <x v="0"/>
    <x v="5"/>
    <n v="6"/>
    <x v="2"/>
    <n v="22808"/>
    <n v="648"/>
    <n v="14716"/>
    <n v="284207"/>
    <n v="0"/>
    <n v="0"/>
  </r>
  <r>
    <x v="0"/>
    <x v="5"/>
    <n v="6"/>
    <x v="3"/>
    <n v="20064"/>
    <n v="792"/>
    <n v="21280"/>
    <n v="305455"/>
    <n v="0"/>
    <n v="0"/>
  </r>
  <r>
    <x v="0"/>
    <x v="5"/>
    <n v="6"/>
    <x v="3"/>
    <n v="22170"/>
    <n v="4008"/>
    <n v="14452"/>
    <n v="350974"/>
    <n v="0"/>
    <n v="0"/>
  </r>
  <r>
    <x v="0"/>
    <x v="5"/>
    <n v="6"/>
    <x v="3"/>
    <n v="26216"/>
    <n v="682"/>
    <n v="13780"/>
    <n v="337447"/>
    <n v="0"/>
    <n v="0"/>
  </r>
  <r>
    <x v="0"/>
    <x v="5"/>
    <n v="6"/>
    <x v="3"/>
    <n v="27658"/>
    <n v="686"/>
    <n v="21482"/>
    <n v="390435"/>
    <n v="0"/>
    <n v="0"/>
  </r>
  <r>
    <x v="0"/>
    <x v="5"/>
    <n v="6"/>
    <x v="3"/>
    <n v="29480"/>
    <n v="728"/>
    <n v="18058"/>
    <n v="399777"/>
    <n v="0"/>
    <n v="0"/>
  </r>
  <r>
    <x v="0"/>
    <x v="5"/>
    <n v="6"/>
    <x v="3"/>
    <n v="31836"/>
    <n v="616"/>
    <n v="27948"/>
    <n v="408571"/>
    <n v="0"/>
    <n v="0"/>
  </r>
  <r>
    <x v="0"/>
    <x v="5"/>
    <n v="6"/>
    <x v="3"/>
    <n v="30302"/>
    <n v="852"/>
    <n v="18150"/>
    <n v="372622"/>
    <n v="0"/>
    <n v="0"/>
  </r>
  <r>
    <x v="0"/>
    <x v="5"/>
    <n v="6"/>
    <x v="4"/>
    <n v="27120"/>
    <n v="624"/>
    <n v="21758"/>
    <n v="373027"/>
    <n v="0"/>
    <n v="0"/>
  </r>
  <r>
    <x v="0"/>
    <x v="5"/>
    <n v="6"/>
    <x v="4"/>
    <n v="31312"/>
    <n v="936"/>
    <n v="20924"/>
    <n v="431350"/>
    <n v="0"/>
    <n v="0"/>
  </r>
  <r>
    <x v="0"/>
    <x v="5"/>
    <n v="6"/>
    <x v="4"/>
    <n v="33736"/>
    <n v="848"/>
    <n v="26178"/>
    <n v="449549"/>
    <n v="0"/>
    <n v="0"/>
  </r>
  <r>
    <x v="0"/>
    <x v="5"/>
    <n v="6"/>
    <x v="4"/>
    <n v="36410"/>
    <n v="802"/>
    <n v="27966"/>
    <n v="454114"/>
    <n v="0"/>
    <n v="0"/>
  </r>
  <r>
    <x v="0"/>
    <x v="5"/>
    <n v="6"/>
    <x v="4"/>
    <n v="36510"/>
    <n v="762"/>
    <n v="20492"/>
    <n v="461469"/>
    <n v="0"/>
    <n v="0"/>
  </r>
  <r>
    <x v="0"/>
    <x v="5"/>
    <n v="6"/>
    <x v="4"/>
    <n v="40284"/>
    <n v="828"/>
    <n v="28458"/>
    <n v="485808"/>
    <n v="0"/>
    <n v="0"/>
  </r>
  <r>
    <x v="0"/>
    <x v="5"/>
    <n v="6"/>
    <x v="4"/>
    <n v="39220"/>
    <n v="768"/>
    <n v="23262"/>
    <n v="413102"/>
    <n v="0"/>
    <n v="0"/>
  </r>
  <r>
    <x v="0"/>
    <x v="5"/>
    <n v="6"/>
    <x v="0"/>
    <n v="36678"/>
    <n v="834"/>
    <n v="26994"/>
    <n v="437042"/>
    <n v="0"/>
    <n v="0"/>
  </r>
  <r>
    <x v="0"/>
    <x v="5"/>
    <n v="6"/>
    <x v="0"/>
    <n v="36510"/>
    <n v="1012"/>
    <n v="25130"/>
    <n v="457736"/>
    <n v="0"/>
    <n v="0"/>
  </r>
  <r>
    <x v="0"/>
    <x v="6"/>
    <n v="7"/>
    <x v="1"/>
    <n v="38860"/>
    <n v="876"/>
    <n v="24128"/>
    <n v="487906"/>
    <n v="0"/>
    <n v="0"/>
  </r>
  <r>
    <x v="0"/>
    <x v="6"/>
    <n v="7"/>
    <x v="1"/>
    <n v="43894"/>
    <n v="756"/>
    <n v="39998"/>
    <n v="494984"/>
    <n v="0"/>
    <n v="0"/>
  </r>
  <r>
    <x v="0"/>
    <x v="6"/>
    <n v="7"/>
    <x v="1"/>
    <n v="45436"/>
    <n v="888"/>
    <n v="28834"/>
    <n v="547244"/>
    <n v="0"/>
    <n v="0"/>
  </r>
  <r>
    <x v="0"/>
    <x v="6"/>
    <n v="7"/>
    <x v="1"/>
    <n v="48036"/>
    <n v="1222"/>
    <n v="29492"/>
    <n v="535948"/>
    <n v="0"/>
    <n v="0"/>
  </r>
  <r>
    <x v="0"/>
    <x v="6"/>
    <n v="7"/>
    <x v="1"/>
    <n v="47884"/>
    <n v="842"/>
    <n v="31658"/>
    <n v="478500"/>
    <n v="0"/>
    <n v="0"/>
  </r>
  <r>
    <x v="0"/>
    <x v="6"/>
    <n v="7"/>
    <x v="1"/>
    <n v="45000"/>
    <n v="946"/>
    <n v="30630"/>
    <n v="485587"/>
    <n v="0"/>
    <n v="0"/>
  </r>
  <r>
    <x v="0"/>
    <x v="6"/>
    <n v="7"/>
    <x v="1"/>
    <n v="46296"/>
    <n v="958"/>
    <n v="33676"/>
    <n v="543933"/>
    <n v="0"/>
    <n v="0"/>
  </r>
  <r>
    <x v="0"/>
    <x v="6"/>
    <n v="7"/>
    <x v="2"/>
    <n v="51122"/>
    <n v="984"/>
    <n v="39016"/>
    <n v="580832"/>
    <n v="0"/>
    <n v="0"/>
  </r>
  <r>
    <x v="0"/>
    <x v="6"/>
    <n v="7"/>
    <x v="2"/>
    <n v="51580"/>
    <n v="958"/>
    <n v="38816"/>
    <n v="608224"/>
    <n v="0"/>
    <n v="0"/>
  </r>
  <r>
    <x v="0"/>
    <x v="6"/>
    <n v="7"/>
    <x v="2"/>
    <n v="55498"/>
    <n v="1040"/>
    <n v="40578"/>
    <n v="607896"/>
    <n v="0"/>
    <n v="0"/>
  </r>
  <r>
    <x v="0"/>
    <x v="6"/>
    <n v="7"/>
    <x v="2"/>
    <n v="55508"/>
    <n v="1082"/>
    <n v="39962"/>
    <n v="617606"/>
    <n v="0"/>
    <n v="0"/>
  </r>
  <r>
    <x v="0"/>
    <x v="6"/>
    <n v="7"/>
    <x v="2"/>
    <n v="58212"/>
    <n v="994"/>
    <n v="36396"/>
    <n v="541254"/>
    <n v="0"/>
    <n v="0"/>
  </r>
  <r>
    <x v="0"/>
    <x v="6"/>
    <n v="7"/>
    <x v="2"/>
    <n v="56356"/>
    <n v="1082"/>
    <n v="35366"/>
    <n v="531686"/>
    <n v="0"/>
    <n v="0"/>
  </r>
  <r>
    <x v="0"/>
    <x v="6"/>
    <n v="7"/>
    <x v="2"/>
    <n v="59834"/>
    <n v="1164"/>
    <n v="41952"/>
    <n v="666316"/>
    <n v="0"/>
    <n v="0"/>
  </r>
  <r>
    <x v="0"/>
    <x v="6"/>
    <n v="7"/>
    <x v="3"/>
    <n v="65214"/>
    <n v="1228"/>
    <n v="41292"/>
    <n v="704455"/>
    <n v="0"/>
    <n v="0"/>
  </r>
  <r>
    <x v="0"/>
    <x v="6"/>
    <n v="7"/>
    <x v="3"/>
    <n v="70936"/>
    <n v="1360"/>
    <n v="45734"/>
    <n v="714401"/>
    <n v="0"/>
    <n v="0"/>
  </r>
  <r>
    <x v="0"/>
    <x v="6"/>
    <n v="7"/>
    <x v="3"/>
    <n v="69648"/>
    <n v="1352"/>
    <n v="34972"/>
    <n v="759439"/>
    <n v="0"/>
    <n v="0"/>
  </r>
  <r>
    <x v="0"/>
    <x v="6"/>
    <n v="7"/>
    <x v="3"/>
    <n v="74822"/>
    <n v="1086"/>
    <n v="47164"/>
    <n v="778553"/>
    <n v="0"/>
    <n v="0"/>
  </r>
  <r>
    <x v="0"/>
    <x v="6"/>
    <n v="7"/>
    <x v="3"/>
    <n v="80470"/>
    <n v="1350"/>
    <n v="45460"/>
    <n v="654566"/>
    <n v="0"/>
    <n v="0"/>
  </r>
  <r>
    <x v="0"/>
    <x v="6"/>
    <n v="7"/>
    <x v="3"/>
    <n v="73612"/>
    <n v="1192"/>
    <n v="48606"/>
    <n v="708451"/>
    <n v="0"/>
    <n v="0"/>
  </r>
  <r>
    <x v="0"/>
    <x v="6"/>
    <n v="7"/>
    <x v="3"/>
    <n v="78340"/>
    <n v="1342"/>
    <n v="55178"/>
    <n v="768496"/>
    <n v="0"/>
    <n v="0"/>
  </r>
  <r>
    <x v="0"/>
    <x v="6"/>
    <n v="7"/>
    <x v="4"/>
    <n v="91202"/>
    <n v="2260"/>
    <n v="63750"/>
    <n v="806412"/>
    <n v="0"/>
    <n v="0"/>
  </r>
  <r>
    <x v="0"/>
    <x v="6"/>
    <n v="7"/>
    <x v="4"/>
    <n v="96886"/>
    <n v="1510"/>
    <n v="66652"/>
    <n v="846826"/>
    <n v="0"/>
    <n v="0"/>
  </r>
  <r>
    <x v="0"/>
    <x v="6"/>
    <n v="7"/>
    <x v="4"/>
    <n v="97776"/>
    <n v="1526"/>
    <n v="65028"/>
    <n v="863677"/>
    <n v="0"/>
    <n v="0"/>
  </r>
  <r>
    <x v="0"/>
    <x v="6"/>
    <n v="7"/>
    <x v="4"/>
    <n v="100144"/>
    <n v="1406"/>
    <n v="74250"/>
    <n v="955520"/>
    <n v="0"/>
    <n v="0"/>
  </r>
  <r>
    <x v="0"/>
    <x v="6"/>
    <n v="7"/>
    <x v="4"/>
    <n v="97864"/>
    <n v="1408"/>
    <n v="63024"/>
    <n v="1001447"/>
    <n v="0"/>
    <n v="0"/>
  </r>
  <r>
    <x v="0"/>
    <x v="6"/>
    <n v="7"/>
    <x v="4"/>
    <n v="92968"/>
    <n v="1284"/>
    <n v="68708"/>
    <n v="1023452"/>
    <n v="0"/>
    <n v="0"/>
  </r>
  <r>
    <x v="0"/>
    <x v="6"/>
    <n v="7"/>
    <x v="4"/>
    <n v="99262"/>
    <n v="1548"/>
    <n v="71366"/>
    <n v="944078"/>
    <n v="0"/>
    <n v="0"/>
  </r>
  <r>
    <x v="0"/>
    <x v="6"/>
    <n v="7"/>
    <x v="0"/>
    <n v="104958"/>
    <n v="1550"/>
    <n v="65772"/>
    <n v="1027633"/>
    <n v="0"/>
    <n v="0"/>
  </r>
  <r>
    <x v="0"/>
    <x v="6"/>
    <n v="7"/>
    <x v="0"/>
    <n v="109936"/>
    <n v="1568"/>
    <n v="74850"/>
    <n v="1258972"/>
    <n v="0"/>
    <n v="0"/>
  </r>
  <r>
    <x v="0"/>
    <x v="6"/>
    <n v="7"/>
    <x v="0"/>
    <n v="114972"/>
    <n v="1530"/>
    <n v="73108"/>
    <n v="1156170"/>
    <n v="0"/>
    <n v="0"/>
  </r>
  <r>
    <x v="0"/>
    <x v="7"/>
    <n v="8"/>
    <x v="1"/>
    <n v="110234"/>
    <n v="1708"/>
    <n v="102736"/>
    <n v="1075152"/>
    <n v="0"/>
    <n v="0"/>
  </r>
  <r>
    <x v="0"/>
    <x v="7"/>
    <n v="8"/>
    <x v="1"/>
    <n v="105344"/>
    <n v="1520"/>
    <n v="80710"/>
    <n v="971046"/>
    <n v="0"/>
    <n v="0"/>
  </r>
  <r>
    <x v="0"/>
    <x v="7"/>
    <n v="8"/>
    <x v="1"/>
    <n v="100982"/>
    <n v="1612"/>
    <n v="86140"/>
    <n v="1188564"/>
    <n v="0"/>
    <n v="0"/>
  </r>
  <r>
    <x v="0"/>
    <x v="7"/>
    <n v="8"/>
    <x v="1"/>
    <n v="102564"/>
    <n v="1698"/>
    <n v="102440"/>
    <n v="1184823"/>
    <n v="0"/>
    <n v="0"/>
  </r>
  <r>
    <x v="0"/>
    <x v="7"/>
    <n v="8"/>
    <x v="1"/>
    <n v="113252"/>
    <n v="1838"/>
    <n v="91166"/>
    <n v="1234791"/>
    <n v="0"/>
    <n v="0"/>
  </r>
  <r>
    <x v="0"/>
    <x v="7"/>
    <n v="8"/>
    <x v="1"/>
    <n v="124340"/>
    <n v="1798"/>
    <n v="100282"/>
    <n v="1356545"/>
    <n v="0"/>
    <n v="0"/>
  </r>
  <r>
    <x v="0"/>
    <x v="7"/>
    <n v="8"/>
    <x v="1"/>
    <n v="122910"/>
    <n v="1872"/>
    <n v="100774"/>
    <n v="1344387"/>
    <n v="0"/>
    <n v="0"/>
  </r>
  <r>
    <x v="0"/>
    <x v="7"/>
    <n v="8"/>
    <x v="2"/>
    <n v="130312"/>
    <n v="1750"/>
    <n v="104270"/>
    <n v="1475801"/>
    <n v="0"/>
    <n v="0"/>
  </r>
  <r>
    <x v="0"/>
    <x v="7"/>
    <n v="8"/>
    <x v="2"/>
    <n v="124234"/>
    <n v="2026"/>
    <n v="108948"/>
    <n v="1201940"/>
    <n v="0"/>
    <n v="0"/>
  </r>
  <r>
    <x v="0"/>
    <x v="7"/>
    <n v="8"/>
    <x v="2"/>
    <n v="106032"/>
    <n v="1774"/>
    <n v="94724"/>
    <n v="1323804"/>
    <n v="0"/>
    <n v="0"/>
  </r>
  <r>
    <x v="0"/>
    <x v="7"/>
    <n v="8"/>
    <x v="2"/>
    <n v="122504"/>
    <n v="1670"/>
    <n v="112922"/>
    <n v="1498659"/>
    <n v="0"/>
    <n v="0"/>
  </r>
  <r>
    <x v="0"/>
    <x v="7"/>
    <n v="8"/>
    <x v="2"/>
    <n v="134132"/>
    <n v="1900"/>
    <n v="115518"/>
    <n v="1732736"/>
    <n v="0"/>
    <n v="0"/>
  </r>
  <r>
    <x v="0"/>
    <x v="7"/>
    <n v="8"/>
    <x v="2"/>
    <n v="128282"/>
    <n v="2012"/>
    <n v="109552"/>
    <n v="1664247"/>
    <n v="0"/>
    <n v="0"/>
  </r>
  <r>
    <x v="0"/>
    <x v="7"/>
    <n v="8"/>
    <x v="2"/>
    <n v="131220"/>
    <n v="1978"/>
    <n v="113840"/>
    <n v="1743109"/>
    <n v="0"/>
    <n v="0"/>
  </r>
  <r>
    <x v="0"/>
    <x v="7"/>
    <n v="8"/>
    <x v="3"/>
    <n v="127972"/>
    <n v="1904"/>
    <n v="106232"/>
    <n v="1554154"/>
    <n v="0"/>
    <n v="0"/>
  </r>
  <r>
    <x v="0"/>
    <x v="7"/>
    <n v="8"/>
    <x v="3"/>
    <n v="116192"/>
    <n v="1904"/>
    <n v="114808"/>
    <n v="1411290"/>
    <n v="0"/>
    <n v="0"/>
  </r>
  <r>
    <x v="0"/>
    <x v="7"/>
    <n v="8"/>
    <x v="3"/>
    <n v="108596"/>
    <n v="1760"/>
    <n v="116344"/>
    <n v="1621330"/>
    <n v="0"/>
    <n v="0"/>
  </r>
  <r>
    <x v="0"/>
    <x v="7"/>
    <n v="8"/>
    <x v="3"/>
    <n v="130048"/>
    <n v="2198"/>
    <n v="120910"/>
    <n v="1670001"/>
    <n v="0"/>
    <n v="0"/>
  </r>
  <r>
    <x v="0"/>
    <x v="7"/>
    <n v="8"/>
    <x v="3"/>
    <n v="138392"/>
    <n v="1958"/>
    <n v="118730"/>
    <n v="1821066"/>
    <n v="0"/>
    <n v="0"/>
  </r>
  <r>
    <x v="0"/>
    <x v="7"/>
    <n v="8"/>
    <x v="3"/>
    <n v="137036"/>
    <n v="1962"/>
    <n v="123746"/>
    <n v="1711390"/>
    <n v="0"/>
    <n v="0"/>
  </r>
  <r>
    <x v="0"/>
    <x v="7"/>
    <n v="8"/>
    <x v="3"/>
    <n v="138058"/>
    <n v="1906"/>
    <n v="125716"/>
    <n v="1978145"/>
    <n v="0"/>
    <n v="0"/>
  </r>
  <r>
    <x v="0"/>
    <x v="7"/>
    <n v="8"/>
    <x v="4"/>
    <n v="140134"/>
    <n v="1836"/>
    <n v="118202"/>
    <n v="1757100"/>
    <n v="0"/>
    <n v="0"/>
  </r>
  <r>
    <x v="0"/>
    <x v="7"/>
    <n v="8"/>
    <x v="4"/>
    <n v="123498"/>
    <n v="1692"/>
    <n v="113792"/>
    <n v="1471784"/>
    <n v="0"/>
    <n v="0"/>
  </r>
  <r>
    <x v="0"/>
    <x v="7"/>
    <n v="8"/>
    <x v="4"/>
    <n v="119392"/>
    <n v="1708"/>
    <n v="132610"/>
    <n v="1709980"/>
    <n v="0"/>
    <n v="0"/>
  </r>
  <r>
    <x v="0"/>
    <x v="7"/>
    <n v="8"/>
    <x v="4"/>
    <n v="133746"/>
    <n v="2132"/>
    <n v="128302"/>
    <n v="1738611"/>
    <n v="0"/>
    <n v="0"/>
  </r>
  <r>
    <x v="0"/>
    <x v="7"/>
    <n v="8"/>
    <x v="4"/>
    <n v="151990"/>
    <n v="2034"/>
    <n v="112382"/>
    <n v="2010490"/>
    <n v="0"/>
    <n v="0"/>
  </r>
  <r>
    <x v="0"/>
    <x v="7"/>
    <n v="8"/>
    <x v="4"/>
    <n v="153654"/>
    <n v="2132"/>
    <n v="119240"/>
    <n v="1960294"/>
    <n v="0"/>
    <n v="0"/>
  </r>
  <r>
    <x v="0"/>
    <x v="7"/>
    <n v="8"/>
    <x v="4"/>
    <n v="153314"/>
    <n v="2038"/>
    <n v="128950"/>
    <n v="1968078"/>
    <n v="0"/>
    <n v="0"/>
  </r>
  <r>
    <x v="0"/>
    <x v="7"/>
    <n v="8"/>
    <x v="0"/>
    <n v="156958"/>
    <n v="1886"/>
    <n v="129964"/>
    <n v="2118903"/>
    <n v="0"/>
    <n v="0"/>
  </r>
  <r>
    <x v="0"/>
    <x v="7"/>
    <n v="8"/>
    <x v="0"/>
    <n v="158922"/>
    <n v="1920"/>
    <n v="120844"/>
    <n v="1872952"/>
    <n v="0"/>
    <n v="0"/>
  </r>
  <r>
    <x v="0"/>
    <x v="7"/>
    <n v="8"/>
    <x v="0"/>
    <n v="137532"/>
    <n v="1632"/>
    <n v="128870"/>
    <n v="2033164"/>
    <n v="0"/>
    <n v="0"/>
  </r>
  <r>
    <x v="0"/>
    <x v="8"/>
    <n v="9"/>
    <x v="1"/>
    <n v="156336"/>
    <n v="2054"/>
    <n v="124294"/>
    <n v="2053776"/>
    <n v="0"/>
    <n v="0"/>
  </r>
  <r>
    <x v="0"/>
    <x v="8"/>
    <n v="9"/>
    <x v="1"/>
    <n v="165730"/>
    <n v="2052"/>
    <n v="135752"/>
    <n v="2234482"/>
    <n v="0"/>
    <n v="0"/>
  </r>
  <r>
    <x v="0"/>
    <x v="8"/>
    <n v="9"/>
    <x v="1"/>
    <n v="168318"/>
    <n v="2166"/>
    <n v="135020"/>
    <n v="2295337"/>
    <n v="0"/>
    <n v="0"/>
  </r>
  <r>
    <x v="0"/>
    <x v="8"/>
    <n v="9"/>
    <x v="1"/>
    <n v="174214"/>
    <n v="2132"/>
    <n v="139208"/>
    <n v="2204052"/>
    <n v="0"/>
    <n v="0"/>
  </r>
  <r>
    <x v="0"/>
    <x v="8"/>
    <n v="9"/>
    <x v="1"/>
    <n v="181212"/>
    <n v="2088"/>
    <n v="146330"/>
    <n v="2271104"/>
    <n v="0"/>
    <n v="0"/>
  </r>
  <r>
    <x v="0"/>
    <x v="8"/>
    <n v="9"/>
    <x v="1"/>
    <n v="183450"/>
    <n v="2010"/>
    <n v="139260"/>
    <n v="1877011"/>
    <n v="0"/>
    <n v="0"/>
  </r>
  <r>
    <x v="0"/>
    <x v="8"/>
    <n v="9"/>
    <x v="1"/>
    <n v="150030"/>
    <n v="2258"/>
    <n v="148232"/>
    <n v="2056518"/>
    <n v="0"/>
    <n v="0"/>
  </r>
  <r>
    <x v="0"/>
    <x v="8"/>
    <n v="9"/>
    <x v="2"/>
    <n v="179710"/>
    <n v="2214"/>
    <n v="149216"/>
    <n v="2360944"/>
    <n v="0"/>
    <n v="0"/>
  </r>
  <r>
    <x v="0"/>
    <x v="8"/>
    <n v="9"/>
    <x v="2"/>
    <n v="191072"/>
    <n v="2336"/>
    <n v="146124"/>
    <n v="2299719"/>
    <n v="0"/>
    <n v="0"/>
  </r>
  <r>
    <x v="0"/>
    <x v="8"/>
    <n v="9"/>
    <x v="2"/>
    <n v="193524"/>
    <n v="2426"/>
    <n v="141808"/>
    <n v="2305022"/>
    <n v="0"/>
    <n v="0"/>
  </r>
  <r>
    <x v="0"/>
    <x v="8"/>
    <n v="9"/>
    <x v="2"/>
    <n v="195310"/>
    <n v="2404"/>
    <n v="162912"/>
    <n v="2246284"/>
    <n v="0"/>
    <n v="0"/>
  </r>
  <r>
    <x v="0"/>
    <x v="8"/>
    <n v="9"/>
    <x v="2"/>
    <n v="188828"/>
    <n v="2222"/>
    <n v="155724"/>
    <n v="2239245"/>
    <n v="0"/>
    <n v="0"/>
  </r>
  <r>
    <x v="0"/>
    <x v="8"/>
    <n v="9"/>
    <x v="2"/>
    <n v="186440"/>
    <n v="2280"/>
    <n v="155496"/>
    <n v="2095080"/>
    <n v="0"/>
    <n v="0"/>
  </r>
  <r>
    <x v="0"/>
    <x v="8"/>
    <n v="9"/>
    <x v="2"/>
    <n v="163818"/>
    <n v="2108"/>
    <n v="158416"/>
    <n v="2040693"/>
    <n v="0"/>
    <n v="0"/>
  </r>
  <r>
    <x v="0"/>
    <x v="8"/>
    <n v="9"/>
    <x v="3"/>
    <n v="182194"/>
    <n v="2562"/>
    <n v="165708"/>
    <n v="2293208"/>
    <n v="0"/>
    <n v="0"/>
  </r>
  <r>
    <x v="0"/>
    <x v="8"/>
    <n v="9"/>
    <x v="3"/>
    <n v="195720"/>
    <n v="2280"/>
    <n v="165848"/>
    <n v="2369168"/>
    <n v="0"/>
    <n v="0"/>
  </r>
  <r>
    <x v="0"/>
    <x v="8"/>
    <n v="9"/>
    <x v="3"/>
    <n v="193574"/>
    <n v="2350"/>
    <n v="175576"/>
    <n v="2207808"/>
    <n v="0"/>
    <n v="0"/>
  </r>
  <r>
    <x v="0"/>
    <x v="8"/>
    <n v="9"/>
    <x v="3"/>
    <n v="185946"/>
    <n v="2442"/>
    <n v="191030"/>
    <n v="2038126"/>
    <n v="0"/>
    <n v="0"/>
  </r>
  <r>
    <x v="0"/>
    <x v="8"/>
    <n v="9"/>
    <x v="3"/>
    <n v="185148"/>
    <n v="2298"/>
    <n v="188778"/>
    <n v="2382864"/>
    <n v="0"/>
    <n v="0"/>
  </r>
  <r>
    <x v="0"/>
    <x v="8"/>
    <n v="9"/>
    <x v="3"/>
    <n v="174790"/>
    <n v="2270"/>
    <n v="185852"/>
    <n v="1962658"/>
    <n v="0"/>
    <n v="0"/>
  </r>
  <r>
    <x v="0"/>
    <x v="8"/>
    <n v="9"/>
    <x v="3"/>
    <n v="148986"/>
    <n v="2112"/>
    <n v="204150"/>
    <n v="1923803"/>
    <n v="0"/>
    <n v="0"/>
  </r>
  <r>
    <x v="0"/>
    <x v="8"/>
    <n v="9"/>
    <x v="4"/>
    <n v="166724"/>
    <n v="2170"/>
    <n v="179314"/>
    <n v="2188114"/>
    <n v="0"/>
    <n v="0"/>
  </r>
  <r>
    <x v="0"/>
    <x v="8"/>
    <n v="9"/>
    <x v="4"/>
    <n v="173406"/>
    <n v="2246"/>
    <n v="174918"/>
    <n v="2393047"/>
    <n v="0"/>
    <n v="0"/>
  </r>
  <r>
    <x v="0"/>
    <x v="8"/>
    <n v="9"/>
    <x v="4"/>
    <n v="171842"/>
    <n v="2288"/>
    <n v="162284"/>
    <n v="2708146"/>
    <n v="0"/>
    <n v="0"/>
  </r>
  <r>
    <x v="0"/>
    <x v="8"/>
    <n v="9"/>
    <x v="4"/>
    <n v="171434"/>
    <n v="2186"/>
    <n v="186662"/>
    <n v="2568006"/>
    <n v="0"/>
    <n v="0"/>
  </r>
  <r>
    <x v="0"/>
    <x v="8"/>
    <n v="9"/>
    <x v="4"/>
    <n v="177518"/>
    <n v="2248"/>
    <n v="184730"/>
    <n v="2221576"/>
    <n v="0"/>
    <n v="0"/>
  </r>
  <r>
    <x v="0"/>
    <x v="8"/>
    <n v="9"/>
    <x v="4"/>
    <n v="165540"/>
    <n v="2080"/>
    <n v="149382"/>
    <n v="1956156"/>
    <n v="0"/>
    <n v="0"/>
  </r>
  <r>
    <x v="0"/>
    <x v="8"/>
    <n v="9"/>
    <x v="4"/>
    <n v="139338"/>
    <n v="1550"/>
    <n v="170396"/>
    <n v="2312203"/>
    <n v="0"/>
    <n v="0"/>
  </r>
  <r>
    <x v="0"/>
    <x v="8"/>
    <n v="9"/>
    <x v="0"/>
    <n v="161000"/>
    <n v="2356"/>
    <n v="172300"/>
    <n v="2385933"/>
    <n v="0"/>
    <n v="0"/>
  </r>
  <r>
    <x v="0"/>
    <x v="8"/>
    <n v="9"/>
    <x v="0"/>
    <n v="173496"/>
    <n v="2358"/>
    <n v="170548"/>
    <n v="2758124"/>
    <n v="0"/>
    <n v="0"/>
  </r>
  <r>
    <x v="0"/>
    <x v="9"/>
    <n v="10"/>
    <x v="1"/>
    <n v="163570"/>
    <n v="2198"/>
    <n v="157462"/>
    <n v="2305856"/>
    <n v="0"/>
    <n v="0"/>
  </r>
  <r>
    <x v="0"/>
    <x v="9"/>
    <n v="10"/>
    <x v="1"/>
    <n v="159770"/>
    <n v="2136"/>
    <n v="152680"/>
    <n v="2311147"/>
    <n v="0"/>
    <n v="0"/>
  </r>
  <r>
    <x v="0"/>
    <x v="9"/>
    <n v="10"/>
    <x v="1"/>
    <n v="150958"/>
    <n v="1874"/>
    <n v="163310"/>
    <n v="2223859"/>
    <n v="0"/>
    <n v="0"/>
  </r>
  <r>
    <x v="0"/>
    <x v="9"/>
    <n v="10"/>
    <x v="1"/>
    <n v="149540"/>
    <n v="1806"/>
    <n v="153430"/>
    <n v="2147263"/>
    <n v="0"/>
    <n v="0"/>
  </r>
  <r>
    <x v="0"/>
    <x v="9"/>
    <n v="10"/>
    <x v="1"/>
    <n v="120260"/>
    <n v="1772"/>
    <n v="151714"/>
    <n v="2044472"/>
    <n v="0"/>
    <n v="0"/>
  </r>
  <r>
    <x v="0"/>
    <x v="9"/>
    <n v="10"/>
    <x v="1"/>
    <n v="143738"/>
    <n v="1980"/>
    <n v="163890"/>
    <n v="2346738"/>
    <n v="0"/>
    <n v="0"/>
  </r>
  <r>
    <x v="0"/>
    <x v="9"/>
    <n v="10"/>
    <x v="1"/>
    <n v="157618"/>
    <n v="1926"/>
    <n v="166420"/>
    <n v="2384716"/>
    <n v="0"/>
    <n v="0"/>
  </r>
  <r>
    <x v="0"/>
    <x v="9"/>
    <n v="10"/>
    <x v="2"/>
    <n v="141596"/>
    <n v="1934"/>
    <n v="157490"/>
    <n v="2365563"/>
    <n v="0"/>
    <n v="0"/>
  </r>
  <r>
    <x v="0"/>
    <x v="9"/>
    <n v="10"/>
    <x v="2"/>
    <n v="146610"/>
    <n v="1858"/>
    <n v="165256"/>
    <n v="2379025"/>
    <n v="0"/>
    <n v="0"/>
  </r>
  <r>
    <x v="0"/>
    <x v="9"/>
    <n v="10"/>
    <x v="2"/>
    <n v="148836"/>
    <n v="1842"/>
    <n v="178048"/>
    <n v="2297584"/>
    <n v="0"/>
    <n v="0"/>
  </r>
  <r>
    <x v="0"/>
    <x v="9"/>
    <n v="10"/>
    <x v="2"/>
    <n v="135578"/>
    <n v="1626"/>
    <n v="143130"/>
    <n v="2102667"/>
    <n v="0"/>
    <n v="0"/>
  </r>
  <r>
    <x v="0"/>
    <x v="9"/>
    <n v="10"/>
    <x v="2"/>
    <n v="108524"/>
    <n v="1420"/>
    <n v="156730"/>
    <n v="2104207"/>
    <n v="0"/>
    <n v="0"/>
  </r>
  <r>
    <x v="0"/>
    <x v="9"/>
    <n v="10"/>
    <x v="2"/>
    <n v="127434"/>
    <n v="1454"/>
    <n v="148158"/>
    <n v="2343245"/>
    <n v="0"/>
    <n v="0"/>
  </r>
  <r>
    <x v="0"/>
    <x v="9"/>
    <n v="10"/>
    <x v="2"/>
    <n v="135622"/>
    <n v="1380"/>
    <n v="163164"/>
    <n v="2396607"/>
    <n v="0"/>
    <n v="0"/>
  </r>
  <r>
    <x v="0"/>
    <x v="9"/>
    <n v="10"/>
    <x v="3"/>
    <n v="126882"/>
    <n v="1764"/>
    <n v="141584"/>
    <n v="2168358"/>
    <n v="0"/>
    <n v="0"/>
  </r>
  <r>
    <x v="0"/>
    <x v="9"/>
    <n v="10"/>
    <x v="3"/>
    <n v="124608"/>
    <n v="1680"/>
    <n v="141136"/>
    <n v="2172078"/>
    <n v="0"/>
    <n v="0"/>
  </r>
  <r>
    <x v="0"/>
    <x v="9"/>
    <n v="10"/>
    <x v="3"/>
    <n v="123786"/>
    <n v="2064"/>
    <n v="145166"/>
    <n v="2117397"/>
    <n v="0"/>
    <n v="0"/>
  </r>
  <r>
    <x v="0"/>
    <x v="9"/>
    <n v="10"/>
    <x v="3"/>
    <n v="113038"/>
    <n v="1164"/>
    <n v="132836"/>
    <n v="1954413"/>
    <n v="0"/>
    <n v="0"/>
  </r>
  <r>
    <x v="0"/>
    <x v="9"/>
    <n v="10"/>
    <x v="3"/>
    <n v="91012"/>
    <n v="1178"/>
    <n v="139600"/>
    <n v="1993644"/>
    <n v="0"/>
    <n v="0"/>
  </r>
  <r>
    <x v="0"/>
    <x v="9"/>
    <n v="10"/>
    <x v="3"/>
    <n v="108696"/>
    <n v="1428"/>
    <n v="123656"/>
    <n v="2212563"/>
    <n v="0"/>
    <n v="0"/>
  </r>
  <r>
    <x v="0"/>
    <x v="9"/>
    <n v="10"/>
    <x v="3"/>
    <n v="112528"/>
    <n v="1402"/>
    <n v="159122"/>
    <n v="2702058"/>
    <n v="0"/>
    <n v="0"/>
  </r>
  <r>
    <x v="0"/>
    <x v="9"/>
    <n v="10"/>
    <x v="4"/>
    <n v="108742"/>
    <n v="1372"/>
    <n v="149138"/>
    <n v="2626437"/>
    <n v="0"/>
    <n v="0"/>
  </r>
  <r>
    <x v="0"/>
    <x v="9"/>
    <n v="10"/>
    <x v="4"/>
    <n v="107862"/>
    <n v="1310"/>
    <n v="133988"/>
    <n v="2465554"/>
    <n v="0"/>
    <n v="0"/>
  </r>
  <r>
    <x v="0"/>
    <x v="9"/>
    <n v="10"/>
    <x v="4"/>
    <n v="100732"/>
    <n v="1156"/>
    <n v="124540"/>
    <n v="2292866"/>
    <n v="0"/>
    <n v="0"/>
  </r>
  <r>
    <x v="0"/>
    <x v="9"/>
    <n v="10"/>
    <x v="4"/>
    <n v="91844"/>
    <n v="966"/>
    <n v="118608"/>
    <n v="1944306"/>
    <n v="0"/>
    <n v="0"/>
  </r>
  <r>
    <x v="0"/>
    <x v="9"/>
    <n v="10"/>
    <x v="4"/>
    <n v="72208"/>
    <n v="982"/>
    <n v="127746"/>
    <n v="1788912"/>
    <n v="0"/>
    <n v="0"/>
  </r>
  <r>
    <x v="0"/>
    <x v="9"/>
    <n v="10"/>
    <x v="4"/>
    <n v="86072"/>
    <n v="1022"/>
    <n v="116858"/>
    <n v="2068378"/>
    <n v="0"/>
    <n v="0"/>
  </r>
  <r>
    <x v="0"/>
    <x v="9"/>
    <n v="10"/>
    <x v="4"/>
    <n v="100376"/>
    <n v="1030"/>
    <n v="113188"/>
    <n v="2217895"/>
    <n v="0"/>
    <n v="0"/>
  </r>
  <r>
    <x v="0"/>
    <x v="9"/>
    <n v="10"/>
    <x v="0"/>
    <n v="97530"/>
    <n v="1124"/>
    <n v="115734"/>
    <n v="2308243"/>
    <n v="0"/>
    <n v="0"/>
  </r>
  <r>
    <x v="0"/>
    <x v="9"/>
    <n v="10"/>
    <x v="0"/>
    <n v="96234"/>
    <n v="1100"/>
    <n v="118010"/>
    <n v="2192863"/>
    <n v="0"/>
    <n v="0"/>
  </r>
  <r>
    <x v="0"/>
    <x v="9"/>
    <n v="10"/>
    <x v="0"/>
    <n v="94456"/>
    <n v="938"/>
    <n v="117364"/>
    <n v="2263727"/>
    <n v="0"/>
    <n v="0"/>
  </r>
  <r>
    <x v="0"/>
    <x v="10"/>
    <n v="11"/>
    <x v="1"/>
    <n v="91856"/>
    <n v="982"/>
    <n v="106624"/>
    <n v="1955682"/>
    <n v="0"/>
    <n v="0"/>
  </r>
  <r>
    <x v="0"/>
    <x v="10"/>
    <n v="11"/>
    <x v="1"/>
    <n v="75184"/>
    <n v="996"/>
    <n v="117048"/>
    <n v="1978837"/>
    <n v="0"/>
    <n v="0"/>
  </r>
  <r>
    <x v="0"/>
    <x v="10"/>
    <n v="11"/>
    <x v="1"/>
    <n v="92054"/>
    <n v="1020"/>
    <n v="106656"/>
    <n v="2358956"/>
    <n v="0"/>
    <n v="0"/>
  </r>
  <r>
    <x v="0"/>
    <x v="10"/>
    <n v="11"/>
    <x v="1"/>
    <n v="100930"/>
    <n v="1414"/>
    <n v="111746"/>
    <n v="2371643"/>
    <n v="0"/>
    <n v="0"/>
  </r>
  <r>
    <x v="0"/>
    <x v="10"/>
    <n v="11"/>
    <x v="1"/>
    <n v="95256"/>
    <n v="1344"/>
    <n v="108266"/>
    <n v="2386685"/>
    <n v="0"/>
    <n v="0"/>
  </r>
  <r>
    <x v="0"/>
    <x v="10"/>
    <n v="11"/>
    <x v="1"/>
    <n v="100718"/>
    <n v="1154"/>
    <n v="107984"/>
    <n v="2311644"/>
    <n v="0"/>
    <n v="0"/>
  </r>
  <r>
    <x v="0"/>
    <x v="10"/>
    <n v="11"/>
    <x v="1"/>
    <n v="91622"/>
    <n v="1114"/>
    <n v="97072"/>
    <n v="2356053"/>
    <n v="0"/>
    <n v="0"/>
  </r>
  <r>
    <x v="0"/>
    <x v="10"/>
    <n v="11"/>
    <x v="2"/>
    <n v="93414"/>
    <n v="980"/>
    <n v="96930"/>
    <n v="1948083"/>
    <n v="0"/>
    <n v="0"/>
  </r>
  <r>
    <x v="0"/>
    <x v="10"/>
    <n v="11"/>
    <x v="2"/>
    <n v="74238"/>
    <n v="900"/>
    <n v="82898"/>
    <n v="1990582"/>
    <n v="0"/>
    <n v="0"/>
  </r>
  <r>
    <x v="0"/>
    <x v="10"/>
    <n v="11"/>
    <x v="2"/>
    <n v="89448"/>
    <n v="1022"/>
    <n v="109278"/>
    <n v="2278510"/>
    <n v="0"/>
    <n v="0"/>
  </r>
  <r>
    <x v="0"/>
    <x v="10"/>
    <n v="11"/>
    <x v="2"/>
    <n v="96570"/>
    <n v="1100"/>
    <n v="105408"/>
    <n v="2357705"/>
    <n v="0"/>
    <n v="0"/>
  </r>
  <r>
    <x v="0"/>
    <x v="10"/>
    <n v="11"/>
    <x v="2"/>
    <n v="89168"/>
    <n v="1088"/>
    <n v="98708"/>
    <n v="2298857"/>
    <n v="0"/>
    <n v="0"/>
  </r>
  <r>
    <x v="0"/>
    <x v="10"/>
    <n v="11"/>
    <x v="2"/>
    <n v="89240"/>
    <n v="1034"/>
    <n v="95240"/>
    <n v="2083832"/>
    <n v="0"/>
    <n v="0"/>
  </r>
  <r>
    <x v="0"/>
    <x v="10"/>
    <n v="11"/>
    <x v="2"/>
    <n v="83384"/>
    <n v="900"/>
    <n v="84634"/>
    <n v="1792071"/>
    <n v="0"/>
    <n v="0"/>
  </r>
  <r>
    <x v="0"/>
    <x v="10"/>
    <n v="11"/>
    <x v="3"/>
    <n v="61362"/>
    <n v="868"/>
    <n v="88222"/>
    <n v="1578485"/>
    <n v="0"/>
    <n v="0"/>
  </r>
  <r>
    <x v="0"/>
    <x v="10"/>
    <n v="11"/>
    <x v="3"/>
    <n v="57218"/>
    <n v="902"/>
    <n v="80784"/>
    <n v="1524699"/>
    <n v="0"/>
    <n v="0"/>
  </r>
  <r>
    <x v="0"/>
    <x v="10"/>
    <n v="11"/>
    <x v="3"/>
    <n v="77096"/>
    <n v="944"/>
    <n v="89506"/>
    <n v="1953727"/>
    <n v="0"/>
    <n v="0"/>
  </r>
  <r>
    <x v="0"/>
    <x v="10"/>
    <n v="11"/>
    <x v="3"/>
    <n v="90732"/>
    <n v="1172"/>
    <n v="97350"/>
    <n v="2076670"/>
    <n v="0"/>
    <n v="0"/>
  </r>
  <r>
    <x v="0"/>
    <x v="10"/>
    <n v="11"/>
    <x v="3"/>
    <n v="92370"/>
    <n v="1164"/>
    <n v="90492"/>
    <n v="2241737"/>
    <n v="0"/>
    <n v="0"/>
  </r>
  <r>
    <x v="0"/>
    <x v="10"/>
    <n v="11"/>
    <x v="3"/>
    <n v="92566"/>
    <n v="1128"/>
    <n v="97936"/>
    <n v="2220243"/>
    <n v="0"/>
    <n v="0"/>
  </r>
  <r>
    <x v="0"/>
    <x v="10"/>
    <n v="11"/>
    <x v="3"/>
    <n v="90602"/>
    <n v="998"/>
    <n v="88110"/>
    <n v="2243541"/>
    <n v="0"/>
    <n v="0"/>
  </r>
  <r>
    <x v="0"/>
    <x v="10"/>
    <n v="11"/>
    <x v="4"/>
    <n v="88808"/>
    <n v="1020"/>
    <n v="82810"/>
    <n v="1995016"/>
    <n v="0"/>
    <n v="0"/>
  </r>
  <r>
    <x v="0"/>
    <x v="10"/>
    <n v="11"/>
    <x v="4"/>
    <n v="74882"/>
    <n v="962"/>
    <n v="84390"/>
    <n v="2071110"/>
    <n v="0"/>
    <n v="0"/>
  </r>
  <r>
    <x v="0"/>
    <x v="10"/>
    <n v="11"/>
    <x v="4"/>
    <n v="88490"/>
    <n v="978"/>
    <n v="75530"/>
    <n v="2389032"/>
    <n v="0"/>
    <n v="0"/>
  </r>
  <r>
    <x v="0"/>
    <x v="10"/>
    <n v="11"/>
    <x v="4"/>
    <n v="89398"/>
    <n v="1036"/>
    <n v="73164"/>
    <n v="2363033"/>
    <n v="0"/>
    <n v="0"/>
  </r>
  <r>
    <x v="0"/>
    <x v="10"/>
    <n v="11"/>
    <x v="4"/>
    <n v="86348"/>
    <n v="982"/>
    <n v="79446"/>
    <n v="2385565"/>
    <n v="0"/>
    <n v="0"/>
  </r>
  <r>
    <x v="0"/>
    <x v="10"/>
    <n v="11"/>
    <x v="4"/>
    <n v="82706"/>
    <n v="972"/>
    <n v="82354"/>
    <n v="2385560"/>
    <n v="0"/>
    <n v="0"/>
  </r>
  <r>
    <x v="0"/>
    <x v="10"/>
    <n v="11"/>
    <x v="4"/>
    <n v="83630"/>
    <n v="990"/>
    <n v="84550"/>
    <n v="2524727"/>
    <n v="0"/>
    <n v="0"/>
  </r>
  <r>
    <x v="0"/>
    <x v="10"/>
    <n v="11"/>
    <x v="0"/>
    <n v="78072"/>
    <n v="888"/>
    <n v="90304"/>
    <n v="2222616"/>
    <n v="0"/>
    <n v="0"/>
  </r>
  <r>
    <x v="0"/>
    <x v="10"/>
    <n v="11"/>
    <x v="0"/>
    <n v="62358"/>
    <n v="964"/>
    <n v="84564"/>
    <n v="1969426"/>
    <n v="0"/>
    <n v="0"/>
  </r>
  <r>
    <x v="0"/>
    <x v="11"/>
    <n v="12"/>
    <x v="1"/>
    <n v="72948"/>
    <n v="1002"/>
    <n v="86416"/>
    <n v="2210040"/>
    <n v="0"/>
    <n v="0"/>
  </r>
  <r>
    <x v="0"/>
    <x v="11"/>
    <n v="12"/>
    <x v="1"/>
    <n v="71012"/>
    <n v="1052"/>
    <n v="81816"/>
    <n v="2305723"/>
    <n v="0"/>
    <n v="0"/>
  </r>
  <r>
    <x v="0"/>
    <x v="11"/>
    <n v="12"/>
    <x v="1"/>
    <n v="73148"/>
    <n v="1082"/>
    <n v="85982"/>
    <n v="2426602"/>
    <n v="0"/>
    <n v="0"/>
  </r>
  <r>
    <x v="0"/>
    <x v="11"/>
    <n v="12"/>
    <x v="1"/>
    <n v="73422"/>
    <n v="1022"/>
    <n v="84718"/>
    <n v="2405677"/>
    <n v="0"/>
    <n v="0"/>
  </r>
  <r>
    <x v="0"/>
    <x v="11"/>
    <n v="12"/>
    <x v="1"/>
    <n v="72020"/>
    <n v="964"/>
    <n v="83770"/>
    <n v="2344038"/>
    <n v="0"/>
    <n v="0"/>
  </r>
  <r>
    <x v="0"/>
    <x v="11"/>
    <n v="12"/>
    <x v="1"/>
    <n v="66356"/>
    <n v="780"/>
    <n v="78156"/>
    <n v="1985312"/>
    <n v="0"/>
    <n v="0"/>
  </r>
  <r>
    <x v="0"/>
    <x v="11"/>
    <n v="12"/>
    <x v="1"/>
    <n v="52454"/>
    <n v="772"/>
    <n v="78586"/>
    <n v="1984600"/>
    <n v="0"/>
    <n v="0"/>
  </r>
  <r>
    <x v="0"/>
    <x v="11"/>
    <n v="12"/>
    <x v="2"/>
    <n v="64166"/>
    <n v="804"/>
    <n v="73166"/>
    <n v="2192394"/>
    <n v="0"/>
    <n v="0"/>
  </r>
  <r>
    <x v="0"/>
    <x v="11"/>
    <n v="12"/>
    <x v="2"/>
    <n v="63274"/>
    <n v="826"/>
    <n v="75386"/>
    <n v="2063530"/>
    <n v="0"/>
    <n v="0"/>
  </r>
  <r>
    <x v="0"/>
    <x v="11"/>
    <n v="12"/>
    <x v="2"/>
    <n v="58822"/>
    <n v="822"/>
    <n v="75414"/>
    <n v="2003523"/>
    <n v="0"/>
    <n v="0"/>
  </r>
  <r>
    <x v="0"/>
    <x v="11"/>
    <n v="12"/>
    <x v="2"/>
    <n v="59922"/>
    <n v="884"/>
    <n v="66984"/>
    <n v="2231536"/>
    <n v="0"/>
    <n v="0"/>
  </r>
  <r>
    <x v="0"/>
    <x v="11"/>
    <n v="12"/>
    <x v="2"/>
    <n v="60708"/>
    <n v="782"/>
    <n v="66174"/>
    <n v="2113802"/>
    <n v="0"/>
    <n v="0"/>
  </r>
  <r>
    <x v="0"/>
    <x v="11"/>
    <n v="12"/>
    <x v="2"/>
    <n v="54672"/>
    <n v="676"/>
    <n v="61280"/>
    <n v="1964825"/>
    <n v="0"/>
    <n v="0"/>
  </r>
  <r>
    <x v="0"/>
    <x v="11"/>
    <n v="12"/>
    <x v="2"/>
    <n v="43882"/>
    <n v="708"/>
    <n v="68842"/>
    <n v="1926068"/>
    <n v="0"/>
    <n v="0"/>
  </r>
  <r>
    <x v="0"/>
    <x v="11"/>
    <n v="12"/>
    <x v="3"/>
    <n v="52502"/>
    <n v="768"/>
    <n v="67706"/>
    <n v="2203796"/>
    <n v="0"/>
    <n v="0"/>
  </r>
  <r>
    <x v="0"/>
    <x v="11"/>
    <n v="12"/>
    <x v="3"/>
    <n v="36344"/>
    <n v="712"/>
    <n v="66720"/>
    <n v="2327126"/>
    <n v="0"/>
    <n v="0"/>
  </r>
  <r>
    <x v="0"/>
    <x v="11"/>
    <n v="12"/>
    <x v="3"/>
    <n v="53508"/>
    <n v="684"/>
    <n v="61782"/>
    <n v="2295418"/>
    <n v="0"/>
    <n v="0"/>
  </r>
  <r>
    <x v="0"/>
    <x v="11"/>
    <n v="12"/>
    <x v="3"/>
    <n v="53982"/>
    <n v="684"/>
    <n v="59758"/>
    <n v="2333628"/>
    <n v="0"/>
    <n v="0"/>
  </r>
  <r>
    <x v="0"/>
    <x v="11"/>
    <n v="12"/>
    <x v="3"/>
    <n v="53668"/>
    <n v="684"/>
    <n v="59516"/>
    <n v="2265576"/>
    <n v="0"/>
    <n v="0"/>
  </r>
  <r>
    <x v="0"/>
    <x v="11"/>
    <n v="12"/>
    <x v="3"/>
    <n v="49244"/>
    <n v="664"/>
    <n v="51468"/>
    <n v="1989510"/>
    <n v="0"/>
    <n v="0"/>
  </r>
  <r>
    <x v="0"/>
    <x v="11"/>
    <n v="12"/>
    <x v="3"/>
    <n v="38294"/>
    <n v="604"/>
    <n v="60500"/>
    <n v="1967526"/>
    <n v="0"/>
    <n v="0"/>
  </r>
  <r>
    <x v="0"/>
    <x v="11"/>
    <n v="12"/>
    <x v="4"/>
    <n v="47760"/>
    <n v="658"/>
    <n v="54064"/>
    <n v="2204451"/>
    <n v="0"/>
    <n v="0"/>
  </r>
  <r>
    <x v="0"/>
    <x v="11"/>
    <n v="12"/>
    <x v="4"/>
    <n v="49432"/>
    <n v="630"/>
    <n v="59892"/>
    <n v="2112212"/>
    <n v="0"/>
    <n v="0"/>
  </r>
  <r>
    <x v="0"/>
    <x v="11"/>
    <n v="12"/>
    <x v="4"/>
    <n v="46888"/>
    <n v="674"/>
    <n v="49110"/>
    <n v="2205067"/>
    <n v="0"/>
    <n v="0"/>
  </r>
  <r>
    <x v="0"/>
    <x v="11"/>
    <n v="12"/>
    <x v="4"/>
    <n v="44698"/>
    <n v="502"/>
    <n v="44368"/>
    <n v="1925525"/>
    <n v="0"/>
    <n v="0"/>
  </r>
  <r>
    <x v="0"/>
    <x v="11"/>
    <n v="12"/>
    <x v="4"/>
    <n v="37150"/>
    <n v="560"/>
    <n v="42932"/>
    <n v="1871205"/>
    <n v="0"/>
    <n v="0"/>
  </r>
  <r>
    <x v="0"/>
    <x v="11"/>
    <n v="12"/>
    <x v="4"/>
    <n v="40666"/>
    <n v="562"/>
    <n v="42194"/>
    <n v="1699394"/>
    <n v="0"/>
    <n v="0"/>
  </r>
  <r>
    <x v="0"/>
    <x v="11"/>
    <n v="12"/>
    <x v="4"/>
    <n v="32144"/>
    <n v="500"/>
    <n v="49644"/>
    <n v="1834881"/>
    <n v="0"/>
    <n v="0"/>
  </r>
  <r>
    <x v="0"/>
    <x v="11"/>
    <n v="12"/>
    <x v="0"/>
    <n v="41084"/>
    <n v="570"/>
    <n v="53178"/>
    <n v="2177602"/>
    <n v="0"/>
    <n v="0"/>
  </r>
  <r>
    <x v="0"/>
    <x v="11"/>
    <n v="12"/>
    <x v="0"/>
    <n v="43890"/>
    <n v="598"/>
    <n v="52814"/>
    <n v="2252604"/>
    <n v="0"/>
    <n v="0"/>
  </r>
  <r>
    <x v="0"/>
    <x v="11"/>
    <n v="12"/>
    <x v="0"/>
    <n v="38052"/>
    <n v="488"/>
    <n v="43938"/>
    <n v="2188745"/>
    <n v="0"/>
    <n v="0"/>
  </r>
  <r>
    <x v="1"/>
    <x v="0"/>
    <n v="1"/>
    <x v="1"/>
    <n v="40318"/>
    <n v="474"/>
    <n v="47676"/>
    <n v="1907519"/>
    <n v="0"/>
    <n v="0"/>
  </r>
  <r>
    <x v="1"/>
    <x v="0"/>
    <n v="1"/>
    <x v="1"/>
    <n v="36288"/>
    <n v="432"/>
    <n v="41806"/>
    <n v="1926582"/>
    <n v="0"/>
    <n v="0"/>
  </r>
  <r>
    <x v="1"/>
    <x v="0"/>
    <n v="1"/>
    <x v="1"/>
    <n v="33356"/>
    <n v="430"/>
    <n v="39316"/>
    <n v="1689717"/>
    <n v="0"/>
    <n v="0"/>
  </r>
  <r>
    <x v="1"/>
    <x v="0"/>
    <n v="1"/>
    <x v="1"/>
    <n v="32556"/>
    <n v="400"/>
    <n v="58418"/>
    <n v="1724356"/>
    <n v="0"/>
    <n v="0"/>
  </r>
  <r>
    <x v="1"/>
    <x v="0"/>
    <n v="1"/>
    <x v="1"/>
    <n v="35818"/>
    <n v="530"/>
    <n v="42322"/>
    <n v="1956413"/>
    <n v="0"/>
    <n v="0"/>
  </r>
  <r>
    <x v="1"/>
    <x v="0"/>
    <n v="1"/>
    <x v="1"/>
    <n v="40944"/>
    <n v="444"/>
    <n v="39378"/>
    <n v="2013524"/>
    <n v="0"/>
    <n v="0"/>
  </r>
  <r>
    <x v="1"/>
    <x v="0"/>
    <n v="1"/>
    <x v="1"/>
    <n v="36246"/>
    <n v="466"/>
    <n v="41006"/>
    <n v="2005809"/>
    <n v="0"/>
    <n v="0"/>
  </r>
  <r>
    <x v="1"/>
    <x v="0"/>
    <n v="1"/>
    <x v="2"/>
    <n v="36906"/>
    <n v="458"/>
    <n v="38484"/>
    <n v="1987553"/>
    <n v="0"/>
    <n v="0"/>
  </r>
  <r>
    <x v="1"/>
    <x v="0"/>
    <n v="1"/>
    <x v="2"/>
    <n v="37640"/>
    <n v="426"/>
    <n v="38920"/>
    <n v="1895958"/>
    <n v="0"/>
    <n v="0"/>
  </r>
  <r>
    <x v="1"/>
    <x v="0"/>
    <n v="1"/>
    <x v="2"/>
    <n v="32172"/>
    <n v="300"/>
    <n v="33474"/>
    <n v="1614172"/>
    <n v="0"/>
    <n v="0"/>
  </r>
  <r>
    <x v="1"/>
    <x v="0"/>
    <n v="1"/>
    <x v="2"/>
    <n v="24962"/>
    <n v="332"/>
    <n v="37156"/>
    <n v="1710122"/>
    <n v="0"/>
    <n v="0"/>
  </r>
  <r>
    <x v="1"/>
    <x v="0"/>
    <n v="1"/>
    <x v="2"/>
    <n v="31806"/>
    <n v="400"/>
    <n v="35524"/>
    <n v="1823647"/>
    <n v="0"/>
    <n v="0"/>
  </r>
  <r>
    <x v="1"/>
    <x v="0"/>
    <n v="1"/>
    <x v="2"/>
    <n v="34030"/>
    <n v="402"/>
    <n v="35594"/>
    <n v="1749542"/>
    <n v="0"/>
    <n v="0"/>
  </r>
  <r>
    <x v="1"/>
    <x v="0"/>
    <n v="1"/>
    <x v="2"/>
    <n v="31354"/>
    <n v="378"/>
    <n v="31886"/>
    <n v="1678004"/>
    <n v="0"/>
    <n v="0"/>
  </r>
  <r>
    <x v="1"/>
    <x v="0"/>
    <n v="1"/>
    <x v="3"/>
    <n v="30310"/>
    <n v="352"/>
    <n v="33618"/>
    <n v="1657483"/>
    <n v="0"/>
    <n v="0"/>
  </r>
  <r>
    <x v="1"/>
    <x v="0"/>
    <n v="1"/>
    <x v="3"/>
    <n v="27924"/>
    <n v="290"/>
    <n v="29026"/>
    <n v="1412580"/>
    <n v="33120"/>
    <n v="0"/>
  </r>
  <r>
    <x v="1"/>
    <x v="0"/>
    <n v="1"/>
    <x v="3"/>
    <n v="30558"/>
    <n v="304"/>
    <n v="40142"/>
    <n v="1685264"/>
    <n v="339211"/>
    <n v="0"/>
  </r>
  <r>
    <x v="1"/>
    <x v="0"/>
    <n v="1"/>
    <x v="3"/>
    <n v="27574"/>
    <n v="324"/>
    <n v="34458"/>
    <n v="1649667"/>
    <n v="352736"/>
    <n v="0"/>
  </r>
  <r>
    <x v="1"/>
    <x v="0"/>
    <n v="1"/>
    <x v="3"/>
    <n v="30100"/>
    <n v="362"/>
    <n v="34404"/>
    <n v="1675238"/>
    <n v="382362"/>
    <n v="0"/>
  </r>
  <r>
    <x v="1"/>
    <x v="0"/>
    <n v="1"/>
    <x v="3"/>
    <n v="28990"/>
    <n v="322"/>
    <n v="35468"/>
    <n v="1720958"/>
    <n v="468743"/>
    <n v="0"/>
  </r>
  <r>
    <x v="1"/>
    <x v="0"/>
    <n v="1"/>
    <x v="3"/>
    <n v="19974"/>
    <n v="274"/>
    <n v="34254"/>
    <n v="1417281"/>
    <n v="478599"/>
    <n v="0"/>
  </r>
  <r>
    <x v="1"/>
    <x v="0"/>
    <n v="1"/>
    <x v="4"/>
    <n v="25466"/>
    <n v="276"/>
    <n v="26500"/>
    <n v="1356265"/>
    <n v="11292"/>
    <n v="0"/>
  </r>
  <r>
    <x v="1"/>
    <x v="0"/>
    <n v="1"/>
    <x v="4"/>
    <n v="26464"/>
    <n v="262"/>
    <n v="26296"/>
    <n v="1362263"/>
    <n v="66466"/>
    <n v="0"/>
  </r>
  <r>
    <x v="1"/>
    <x v="0"/>
    <n v="1"/>
    <x v="4"/>
    <n v="29792"/>
    <n v="312"/>
    <n v="32066"/>
    <n v="1653874"/>
    <n v="380000"/>
    <n v="0"/>
  </r>
  <r>
    <x v="1"/>
    <x v="0"/>
    <n v="1"/>
    <x v="4"/>
    <n v="23112"/>
    <n v="246"/>
    <n v="28522"/>
    <n v="1388000"/>
    <n v="650348"/>
    <n v="0"/>
  </r>
  <r>
    <x v="1"/>
    <x v="0"/>
    <n v="1"/>
    <x v="4"/>
    <n v="28646"/>
    <n v="306"/>
    <n v="34332"/>
    <n v="1774967"/>
    <n v="689487"/>
    <n v="0"/>
  </r>
  <r>
    <x v="1"/>
    <x v="0"/>
    <n v="1"/>
    <x v="4"/>
    <n v="18196"/>
    <n v="232"/>
    <n v="32184"/>
    <n v="1470452"/>
    <n v="813269"/>
    <n v="0"/>
  </r>
  <r>
    <x v="1"/>
    <x v="0"/>
    <n v="1"/>
    <x v="4"/>
    <n v="37824"/>
    <n v="324"/>
    <n v="40630"/>
    <n v="1539803"/>
    <n v="1142072"/>
    <n v="0"/>
  </r>
  <r>
    <x v="1"/>
    <x v="0"/>
    <n v="1"/>
    <x v="0"/>
    <n v="23054"/>
    <n v="232"/>
    <n v="23764"/>
    <n v="1260921"/>
    <n v="29018"/>
    <n v="0"/>
  </r>
  <r>
    <x v="1"/>
    <x v="0"/>
    <n v="1"/>
    <x v="0"/>
    <n v="26146"/>
    <n v="256"/>
    <n v="28154"/>
    <n v="1619574"/>
    <n v="486572"/>
    <n v="0"/>
  </r>
  <r>
    <x v="1"/>
    <x v="0"/>
    <n v="1"/>
    <x v="0"/>
    <n v="26108"/>
    <n v="274"/>
    <n v="29772"/>
    <n v="1559411"/>
    <n v="1142271"/>
    <n v="0"/>
  </r>
  <r>
    <x v="1"/>
    <x v="1"/>
    <n v="2"/>
    <x v="1"/>
    <n v="23572"/>
    <n v="172"/>
    <n v="23512"/>
    <n v="1303674"/>
    <n v="74080"/>
    <n v="0"/>
  </r>
  <r>
    <x v="1"/>
    <x v="1"/>
    <n v="2"/>
    <x v="1"/>
    <n v="22002"/>
    <n v="226"/>
    <n v="28500"/>
    <n v="1459601"/>
    <n v="375937"/>
    <n v="0"/>
  </r>
  <r>
    <x v="1"/>
    <x v="1"/>
    <n v="2"/>
    <x v="1"/>
    <n v="17158"/>
    <n v="188"/>
    <n v="26886"/>
    <n v="1309224"/>
    <n v="380727"/>
    <n v="0"/>
  </r>
  <r>
    <x v="1"/>
    <x v="1"/>
    <n v="2"/>
    <x v="1"/>
    <n v="25850"/>
    <n v="214"/>
    <n v="35626"/>
    <n v="1547348"/>
    <n v="619662"/>
    <n v="0"/>
  </r>
  <r>
    <x v="1"/>
    <x v="1"/>
    <n v="2"/>
    <x v="1"/>
    <n v="24138"/>
    <n v="150"/>
    <n v="23522"/>
    <n v="1550943"/>
    <n v="715396"/>
    <n v="0"/>
  </r>
  <r>
    <x v="1"/>
    <x v="1"/>
    <n v="2"/>
    <x v="1"/>
    <n v="23422"/>
    <n v="190"/>
    <n v="29024"/>
    <n v="1589459"/>
    <n v="912707"/>
    <n v="0"/>
  </r>
  <r>
    <x v="1"/>
    <x v="1"/>
    <n v="2"/>
    <x v="1"/>
    <n v="24802"/>
    <n v="240"/>
    <n v="31576"/>
    <n v="1581515"/>
    <n v="1018592"/>
    <n v="0"/>
  </r>
  <r>
    <x v="1"/>
    <x v="1"/>
    <n v="2"/>
    <x v="2"/>
    <n v="23412"/>
    <n v="182"/>
    <n v="19000"/>
    <n v="1200171"/>
    <n v="40047"/>
    <n v="1651"/>
  </r>
  <r>
    <x v="1"/>
    <x v="1"/>
    <n v="2"/>
    <x v="2"/>
    <n v="24396"/>
    <n v="178"/>
    <n v="22214"/>
    <n v="1524509"/>
    <n v="529618"/>
    <n v="47041"/>
  </r>
  <r>
    <x v="1"/>
    <x v="1"/>
    <n v="2"/>
    <x v="2"/>
    <n v="21462"/>
    <n v="188"/>
    <n v="25856"/>
    <n v="1524906"/>
    <n v="701378"/>
    <n v="0"/>
  </r>
  <r>
    <x v="1"/>
    <x v="1"/>
    <n v="2"/>
    <x v="2"/>
    <n v="25078"/>
    <n v="220"/>
    <n v="23592"/>
    <n v="1540009"/>
    <n v="803978"/>
    <n v="0"/>
  </r>
  <r>
    <x v="1"/>
    <x v="1"/>
    <n v="2"/>
    <x v="2"/>
    <n v="17430"/>
    <n v="156"/>
    <n v="27200"/>
    <n v="1324874"/>
    <n v="891839"/>
    <n v="0"/>
  </r>
  <r>
    <x v="1"/>
    <x v="1"/>
    <n v="2"/>
    <x v="2"/>
    <n v="24274"/>
    <n v="208"/>
    <n v="22716"/>
    <n v="1580227"/>
    <n v="910764"/>
    <n v="0"/>
  </r>
  <r>
    <x v="1"/>
    <x v="1"/>
    <n v="2"/>
    <x v="2"/>
    <n v="18706"/>
    <n v="170"/>
    <n v="31444"/>
    <n v="1601403"/>
    <n v="965159"/>
    <n v="0"/>
  </r>
  <r>
    <x v="1"/>
    <x v="1"/>
    <n v="2"/>
    <x v="3"/>
    <n v="28556"/>
    <n v="166"/>
    <n v="19430"/>
    <n v="1337352"/>
    <n v="45705"/>
    <n v="14232"/>
  </r>
  <r>
    <x v="1"/>
    <x v="1"/>
    <n v="2"/>
    <x v="3"/>
    <n v="23184"/>
    <n v="198"/>
    <n v="23672"/>
    <n v="1351626"/>
    <n v="301425"/>
    <n v="226338"/>
  </r>
  <r>
    <x v="1"/>
    <x v="1"/>
    <n v="2"/>
    <x v="3"/>
    <n v="27838"/>
    <n v="178"/>
    <n v="22826"/>
    <n v="1440552"/>
    <n v="471215"/>
    <n v="222336"/>
  </r>
  <r>
    <x v="1"/>
    <x v="1"/>
    <n v="2"/>
    <x v="3"/>
    <n v="27832"/>
    <n v="200"/>
    <n v="20430"/>
    <n v="1571442"/>
    <n v="543927"/>
    <n v="467719"/>
  </r>
  <r>
    <x v="1"/>
    <x v="1"/>
    <n v="2"/>
    <x v="3"/>
    <n v="18172"/>
    <n v="164"/>
    <n v="23586"/>
    <n v="1191659"/>
    <n v="583024"/>
    <n v="268156"/>
  </r>
  <r>
    <x v="1"/>
    <x v="1"/>
    <n v="2"/>
    <x v="3"/>
    <n v="25724"/>
    <n v="200"/>
    <n v="24056"/>
    <n v="1463010"/>
    <n v="627562"/>
    <n v="178509"/>
  </r>
  <r>
    <x v="1"/>
    <x v="1"/>
    <n v="2"/>
    <x v="3"/>
    <n v="26476"/>
    <n v="200"/>
    <n v="21826"/>
    <n v="1521908"/>
    <n v="1009902"/>
    <n v="477944"/>
  </r>
  <r>
    <x v="1"/>
    <x v="1"/>
    <n v="2"/>
    <x v="4"/>
    <n v="31228"/>
    <n v="216"/>
    <n v="22582"/>
    <n v="1416707"/>
    <n v="0"/>
    <n v="0"/>
  </r>
  <r>
    <x v="1"/>
    <x v="1"/>
    <n v="2"/>
    <x v="4"/>
    <n v="33610"/>
    <n v="222"/>
    <n v="23418"/>
    <n v="1648009"/>
    <n v="56406"/>
    <n v="2313"/>
  </r>
  <r>
    <x v="1"/>
    <x v="1"/>
    <n v="2"/>
    <x v="4"/>
    <n v="27364"/>
    <n v="206"/>
    <n v="27938"/>
    <n v="1528044"/>
    <n v="499731"/>
    <n v="278245"/>
  </r>
  <r>
    <x v="1"/>
    <x v="1"/>
    <n v="2"/>
    <x v="4"/>
    <n v="33860"/>
    <n v="282"/>
    <n v="24200"/>
    <n v="1558656"/>
    <n v="522957"/>
    <n v="434012"/>
  </r>
  <r>
    <x v="1"/>
    <x v="1"/>
    <n v="2"/>
    <x v="4"/>
    <n v="20988"/>
    <n v="152"/>
    <n v="26466"/>
    <n v="1293135"/>
    <n v="629376"/>
    <n v="577415"/>
  </r>
  <r>
    <x v="1"/>
    <x v="1"/>
    <n v="2"/>
    <x v="4"/>
    <n v="33124"/>
    <n v="228"/>
    <n v="25580"/>
    <n v="1726521"/>
    <n v="639870"/>
    <n v="838672"/>
  </r>
  <r>
    <x v="1"/>
    <x v="1"/>
    <n v="2"/>
    <x v="4"/>
    <n v="33198"/>
    <n v="238"/>
    <n v="24444"/>
    <n v="1640636"/>
    <n v="715470"/>
    <n v="831466"/>
  </r>
  <r>
    <x v="1"/>
    <x v="2"/>
    <n v="3"/>
    <x v="1"/>
    <n v="37300"/>
    <n v="194"/>
    <n v="28606"/>
    <n v="1359734"/>
    <n v="114059"/>
    <n v="13843"/>
  </r>
  <r>
    <x v="1"/>
    <x v="2"/>
    <n v="3"/>
    <x v="1"/>
    <n v="24540"/>
    <n v="184"/>
    <n v="24944"/>
    <n v="1401908"/>
    <n v="752079"/>
    <n v="280466"/>
  </r>
  <r>
    <x v="1"/>
    <x v="2"/>
    <n v="3"/>
    <x v="1"/>
    <n v="29996"/>
    <n v="196"/>
    <n v="26226"/>
    <n v="1592023"/>
    <n v="1206934"/>
    <n v="230886"/>
  </r>
  <r>
    <x v="1"/>
    <x v="2"/>
    <n v="3"/>
    <x v="1"/>
    <n v="34850"/>
    <n v="174"/>
    <n v="28142"/>
    <n v="1619923"/>
    <n v="1577514"/>
    <n v="324189"/>
  </r>
  <r>
    <x v="1"/>
    <x v="2"/>
    <n v="3"/>
    <x v="1"/>
    <n v="33648"/>
    <n v="226"/>
    <n v="27576"/>
    <n v="1616008"/>
    <n v="2033154"/>
    <n v="662195"/>
  </r>
  <r>
    <x v="1"/>
    <x v="2"/>
    <n v="3"/>
    <x v="1"/>
    <n v="37448"/>
    <n v="200"/>
    <n v="28758"/>
    <n v="1582651"/>
    <n v="2278628"/>
    <n v="504640"/>
  </r>
  <r>
    <x v="1"/>
    <x v="2"/>
    <n v="3"/>
    <x v="1"/>
    <n v="36648"/>
    <n v="218"/>
    <n v="28372"/>
    <n v="1621511"/>
    <n v="2320443"/>
    <n v="583299"/>
  </r>
  <r>
    <x v="1"/>
    <x v="2"/>
    <n v="3"/>
    <x v="2"/>
    <n v="53026"/>
    <n v="240"/>
    <n v="35180"/>
    <n v="1558359"/>
    <n v="288959"/>
    <n v="49193"/>
  </r>
  <r>
    <x v="1"/>
    <x v="2"/>
    <n v="3"/>
    <x v="2"/>
    <n v="46596"/>
    <n v="238"/>
    <n v="30184"/>
    <n v="1607486"/>
    <n v="781786"/>
    <n v="147275"/>
  </r>
  <r>
    <x v="1"/>
    <x v="2"/>
    <n v="3"/>
    <x v="2"/>
    <n v="45702"/>
    <n v="250"/>
    <n v="36308"/>
    <n v="1635068"/>
    <n v="2032818"/>
    <n v="567515"/>
  </r>
  <r>
    <x v="1"/>
    <x v="2"/>
    <n v="3"/>
    <x v="2"/>
    <n v="35746"/>
    <n v="266"/>
    <n v="41286"/>
    <n v="1553973"/>
    <n v="2081599"/>
    <n v="593007"/>
  </r>
  <r>
    <x v="1"/>
    <x v="2"/>
    <n v="3"/>
    <x v="2"/>
    <n v="50308"/>
    <n v="318"/>
    <n v="33016"/>
    <n v="1705165"/>
    <n v="2445451"/>
    <n v="560315"/>
  </r>
  <r>
    <x v="1"/>
    <x v="2"/>
    <n v="3"/>
    <x v="2"/>
    <n v="49690"/>
    <n v="280"/>
    <n v="39944"/>
    <n v="1622987"/>
    <n v="3264797"/>
    <n v="817514"/>
  </r>
  <r>
    <x v="1"/>
    <x v="2"/>
    <n v="3"/>
    <x v="2"/>
    <n v="30706"/>
    <n v="152"/>
    <n v="33212"/>
    <n v="1387315"/>
    <n v="3383968"/>
    <n v="604759"/>
  </r>
  <r>
    <x v="1"/>
    <x v="2"/>
    <n v="3"/>
    <x v="3"/>
    <n v="94018"/>
    <n v="426"/>
    <n v="42410"/>
    <n v="1910708"/>
    <n v="898230"/>
    <n v="26084"/>
  </r>
  <r>
    <x v="1"/>
    <x v="2"/>
    <n v="3"/>
    <x v="3"/>
    <n v="71676"/>
    <n v="342"/>
    <n v="35586"/>
    <n v="2048261"/>
    <n v="3460683"/>
    <n v="653812"/>
  </r>
  <r>
    <x v="1"/>
    <x v="2"/>
    <n v="3"/>
    <x v="3"/>
    <n v="57738"/>
    <n v="374"/>
    <n v="35492"/>
    <n v="1851916"/>
    <n v="3541676"/>
    <n v="646419"/>
  </r>
  <r>
    <x v="1"/>
    <x v="2"/>
    <n v="3"/>
    <x v="3"/>
    <n v="79374"/>
    <n v="312"/>
    <n v="40712"/>
    <n v="2070672"/>
    <n v="3635846"/>
    <n v="711737"/>
  </r>
  <r>
    <x v="1"/>
    <x v="2"/>
    <n v="3"/>
    <x v="3"/>
    <n v="87630"/>
    <n v="392"/>
    <n v="45942"/>
    <n v="2197427"/>
    <n v="4555781"/>
    <n v="479119"/>
  </r>
  <r>
    <x v="1"/>
    <x v="2"/>
    <n v="3"/>
    <x v="3"/>
    <n v="81812"/>
    <n v="376"/>
    <n v="47246"/>
    <n v="2081466"/>
    <n v="4818222"/>
    <n v="579308"/>
  </r>
  <r>
    <x v="1"/>
    <x v="2"/>
    <n v="3"/>
    <x v="3"/>
    <n v="48874"/>
    <n v="260"/>
    <n v="40372"/>
    <n v="1617456"/>
    <n v="5233677"/>
    <n v="803617"/>
  </r>
  <r>
    <x v="1"/>
    <x v="2"/>
    <n v="3"/>
    <x v="4"/>
    <n v="136412"/>
    <n v="590"/>
    <n v="64538"/>
    <n v="2058511"/>
    <n v="430849"/>
    <n v="46877"/>
  </r>
  <r>
    <x v="1"/>
    <x v="2"/>
    <n v="3"/>
    <x v="4"/>
    <n v="125264"/>
    <n v="622"/>
    <n v="57456"/>
    <n v="2345551"/>
    <n v="4021322"/>
    <n v="242073"/>
  </r>
  <r>
    <x v="1"/>
    <x v="2"/>
    <n v="3"/>
    <x v="4"/>
    <n v="94478"/>
    <n v="554"/>
    <n v="47826"/>
    <n v="2096072"/>
    <n v="4185929"/>
    <n v="436441"/>
  </r>
  <r>
    <x v="1"/>
    <x v="2"/>
    <n v="3"/>
    <x v="4"/>
    <n v="106838"/>
    <n v="498"/>
    <n v="53150"/>
    <n v="2198207"/>
    <n v="4216503"/>
    <n v="331102"/>
  </r>
  <r>
    <x v="1"/>
    <x v="2"/>
    <n v="3"/>
    <x v="4"/>
    <n v="118170"/>
    <n v="514"/>
    <n v="65832"/>
    <n v="2253543"/>
    <n v="4298344"/>
    <n v="364830"/>
  </r>
  <r>
    <x v="1"/>
    <x v="2"/>
    <n v="3"/>
    <x v="4"/>
    <n v="124552"/>
    <n v="584"/>
    <n v="60682"/>
    <n v="2345280"/>
    <n v="4838554"/>
    <n v="318192"/>
  </r>
  <r>
    <x v="1"/>
    <x v="2"/>
    <n v="3"/>
    <x v="4"/>
    <n v="81272"/>
    <n v="394"/>
    <n v="59558"/>
    <n v="1870628"/>
    <n v="6102372"/>
    <n v="696892"/>
  </r>
  <r>
    <x v="1"/>
    <x v="2"/>
    <n v="3"/>
    <x v="0"/>
    <n v="112304"/>
    <n v="532"/>
    <n v="73978"/>
    <n v="1706256"/>
    <n v="1102122"/>
    <n v="61468"/>
  </r>
  <r>
    <x v="1"/>
    <x v="2"/>
    <n v="3"/>
    <x v="0"/>
    <n v="106474"/>
    <n v="710"/>
    <n v="82484"/>
    <n v="1888921"/>
    <n v="3553801"/>
    <n v="312058"/>
  </r>
  <r>
    <x v="1"/>
    <x v="2"/>
    <n v="3"/>
    <x v="0"/>
    <n v="144230"/>
    <n v="916"/>
    <n v="80846"/>
    <n v="2190445"/>
    <n v="3579181"/>
    <n v="448267"/>
  </r>
  <r>
    <x v="1"/>
    <x v="3"/>
    <n v="4"/>
    <x v="1"/>
    <n v="185988"/>
    <n v="1028"/>
    <n v="120118"/>
    <n v="2424781"/>
    <n v="5307550"/>
    <n v="480178"/>
  </r>
  <r>
    <x v="1"/>
    <x v="3"/>
    <n v="4"/>
    <x v="1"/>
    <n v="252552"/>
    <n v="1368"/>
    <n v="118274"/>
    <n v="2730904"/>
    <n v="5629312"/>
    <n v="541834"/>
  </r>
  <r>
    <x v="1"/>
    <x v="3"/>
    <n v="4"/>
    <x v="1"/>
    <n v="207588"/>
    <n v="954"/>
    <n v="105680"/>
    <n v="2217529"/>
    <n v="5878435"/>
    <n v="370050"/>
  </r>
  <r>
    <x v="1"/>
    <x v="3"/>
    <n v="4"/>
    <x v="1"/>
    <n v="162796"/>
    <n v="936"/>
    <n v="100768"/>
    <n v="2339392"/>
    <n v="6721364"/>
    <n v="539128"/>
  </r>
  <r>
    <x v="1"/>
    <x v="3"/>
    <n v="4"/>
    <x v="1"/>
    <n v="193126"/>
    <n v="892"/>
    <n v="100200"/>
    <n v="2396272"/>
    <n v="7185888"/>
    <n v="748210"/>
  </r>
  <r>
    <x v="1"/>
    <x v="3"/>
    <n v="4"/>
    <x v="1"/>
    <n v="230624"/>
    <n v="1260"/>
    <n v="119428"/>
    <n v="2652275"/>
    <n v="7319993"/>
    <n v="624031"/>
  </r>
  <r>
    <x v="1"/>
    <x v="3"/>
    <n v="4"/>
    <x v="1"/>
    <n v="178046"/>
    <n v="1426"/>
    <n v="88358"/>
    <n v="2310882"/>
    <n v="7864432"/>
    <n v="658098"/>
  </r>
  <r>
    <x v="1"/>
    <x v="3"/>
    <n v="4"/>
    <x v="2"/>
    <n v="370612"/>
    <n v="2052"/>
    <n v="164542"/>
    <n v="3152905"/>
    <n v="4511761"/>
    <n v="751302"/>
  </r>
  <r>
    <x v="1"/>
    <x v="3"/>
    <n v="4"/>
    <x v="2"/>
    <n v="339830"/>
    <n v="1808"/>
    <n v="150760"/>
    <n v="2932291"/>
    <n v="5402348"/>
    <n v="462506"/>
  </r>
  <r>
    <x v="1"/>
    <x v="3"/>
    <n v="4"/>
    <x v="2"/>
    <n v="399168"/>
    <n v="2076"/>
    <n v="186850"/>
    <n v="3041835"/>
    <n v="5754007"/>
    <n v="870809"/>
  </r>
  <r>
    <x v="1"/>
    <x v="3"/>
    <n v="4"/>
    <x v="2"/>
    <n v="305130"/>
    <n v="1676"/>
    <n v="180656"/>
    <n v="3041615"/>
    <n v="6236477"/>
    <n v="769335"/>
  </r>
  <r>
    <x v="1"/>
    <x v="3"/>
    <n v="4"/>
    <x v="2"/>
    <n v="289994"/>
    <n v="1546"/>
    <n v="154606"/>
    <n v="2800738"/>
    <n v="6595214"/>
    <n v="836200"/>
  </r>
  <r>
    <x v="1"/>
    <x v="3"/>
    <n v="4"/>
    <x v="2"/>
    <n v="321708"/>
    <n v="1760"/>
    <n v="193492"/>
    <n v="2930925"/>
    <n v="6904422"/>
    <n v="1072177"/>
  </r>
  <r>
    <x v="1"/>
    <x v="3"/>
    <n v="4"/>
    <x v="2"/>
    <n v="263756"/>
    <n v="1604"/>
    <n v="123658"/>
    <n v="2930180"/>
    <n v="7354901"/>
    <n v="837473"/>
  </r>
  <r>
    <x v="1"/>
    <x v="3"/>
    <n v="4"/>
    <x v="3"/>
    <n v="550166"/>
    <n v="3240"/>
    <n v="287678"/>
    <n v="3248539"/>
    <n v="1881012"/>
    <n v="577746"/>
  </r>
  <r>
    <x v="1"/>
    <x v="3"/>
    <n v="4"/>
    <x v="3"/>
    <n v="631504"/>
    <n v="4202"/>
    <n v="358868"/>
    <n v="3668570"/>
    <n v="3002818"/>
    <n v="1417392"/>
  </r>
  <r>
    <x v="1"/>
    <x v="3"/>
    <n v="4"/>
    <x v="3"/>
    <n v="588756"/>
    <n v="4042"/>
    <n v="333336"/>
    <n v="3562527"/>
    <n v="3967890"/>
    <n v="1988084"/>
  </r>
  <r>
    <x v="1"/>
    <x v="3"/>
    <n v="4"/>
    <x v="3"/>
    <n v="521790"/>
    <n v="2996"/>
    <n v="276418"/>
    <n v="3466244"/>
    <n v="4039305"/>
    <n v="1305726"/>
  </r>
  <r>
    <x v="1"/>
    <x v="3"/>
    <n v="4"/>
    <x v="3"/>
    <n v="468004"/>
    <n v="2676"/>
    <n v="245772"/>
    <n v="3290339"/>
    <n v="4111362"/>
    <n v="1286206"/>
  </r>
  <r>
    <x v="1"/>
    <x v="3"/>
    <n v="4"/>
    <x v="3"/>
    <n v="433676"/>
    <n v="2368"/>
    <n v="235798"/>
    <n v="3125623"/>
    <n v="4333839"/>
    <n v="1098179"/>
  </r>
  <r>
    <x v="1"/>
    <x v="3"/>
    <n v="4"/>
    <x v="3"/>
    <n v="514034"/>
    <n v="3514"/>
    <n v="308738"/>
    <n v="3190904"/>
    <n v="4570452"/>
    <n v="1960304"/>
  </r>
  <r>
    <x v="1"/>
    <x v="3"/>
    <n v="4"/>
    <x v="4"/>
    <n v="709316"/>
    <n v="5616"/>
    <n v="437252"/>
    <n v="3446337"/>
    <n v="1370482"/>
    <n v="617487"/>
  </r>
  <r>
    <x v="1"/>
    <x v="3"/>
    <n v="4"/>
    <x v="4"/>
    <n v="758806"/>
    <n v="7292"/>
    <n v="548342"/>
    <n v="3863607"/>
    <n v="2559692"/>
    <n v="1812093"/>
  </r>
  <r>
    <x v="1"/>
    <x v="3"/>
    <n v="4"/>
    <x v="4"/>
    <n v="725826"/>
    <n v="6572"/>
    <n v="524698"/>
    <n v="3767411"/>
    <n v="3133328"/>
    <n v="1962691"/>
  </r>
  <r>
    <x v="1"/>
    <x v="3"/>
    <n v="4"/>
    <x v="4"/>
    <n v="697992"/>
    <n v="5522"/>
    <n v="431618"/>
    <n v="3815783"/>
    <n v="3284028"/>
    <n v="1775266"/>
  </r>
  <r>
    <x v="1"/>
    <x v="3"/>
    <n v="4"/>
    <x v="4"/>
    <n v="690592"/>
    <n v="5240"/>
    <n v="441090"/>
    <n v="3925618"/>
    <n v="3720684"/>
    <n v="2059881"/>
  </r>
  <r>
    <x v="1"/>
    <x v="3"/>
    <n v="4"/>
    <x v="4"/>
    <n v="665062"/>
    <n v="4514"/>
    <n v="384634"/>
    <n v="3753521"/>
    <n v="3845289"/>
    <n v="2425328"/>
  </r>
  <r>
    <x v="1"/>
    <x v="3"/>
    <n v="4"/>
    <x v="4"/>
    <n v="638942"/>
    <n v="5524"/>
    <n v="498018"/>
    <n v="3442204"/>
    <n v="4185876"/>
    <n v="2518085"/>
  </r>
  <r>
    <x v="1"/>
    <x v="3"/>
    <n v="4"/>
    <x v="0"/>
    <n v="773546"/>
    <n v="7004"/>
    <n v="583454"/>
    <n v="4070077"/>
    <n v="2546354"/>
    <n v="1889797"/>
  </r>
  <r>
    <x v="1"/>
    <x v="3"/>
    <n v="4"/>
    <x v="0"/>
    <n v="804028"/>
    <n v="7050"/>
    <n v="598396"/>
    <n v="4109487"/>
    <n v="3136639"/>
    <n v="2339986"/>
  </r>
  <r>
    <x v="1"/>
    <x v="4"/>
    <n v="5"/>
    <x v="1"/>
    <n v="740180"/>
    <n v="6846"/>
    <n v="600008"/>
    <n v="3517475"/>
    <n v="405867"/>
    <n v="357697"/>
  </r>
  <r>
    <x v="1"/>
    <x v="4"/>
    <n v="5"/>
    <x v="1"/>
    <n v="765694"/>
    <n v="7572"/>
    <n v="675396"/>
    <n v="3595333"/>
    <n v="1631182"/>
    <n v="1478007"/>
  </r>
  <r>
    <x v="1"/>
    <x v="4"/>
    <n v="5"/>
    <x v="1"/>
    <n v="711538"/>
    <n v="6878"/>
    <n v="637820"/>
    <n v="3491681"/>
    <n v="1702825"/>
    <n v="1754998"/>
  </r>
  <r>
    <x v="1"/>
    <x v="4"/>
    <n v="5"/>
    <x v="1"/>
    <n v="825248"/>
    <n v="7958"/>
    <n v="661436"/>
    <n v="4059014"/>
    <n v="1857502"/>
    <n v="2166695"/>
  </r>
  <r>
    <x v="1"/>
    <x v="4"/>
    <n v="5"/>
    <x v="1"/>
    <n v="813802"/>
    <n v="8466"/>
    <n v="655350"/>
    <n v="4046305"/>
    <n v="2046520"/>
    <n v="2688936"/>
  </r>
  <r>
    <x v="1"/>
    <x v="4"/>
    <n v="5"/>
    <x v="1"/>
    <n v="828560"/>
    <n v="7846"/>
    <n v="656698"/>
    <n v="4054365"/>
    <n v="2223041"/>
    <n v="2684440"/>
  </r>
  <r>
    <x v="1"/>
    <x v="4"/>
    <n v="5"/>
    <x v="1"/>
    <n v="785152"/>
    <n v="7370"/>
    <n v="617376"/>
    <n v="3973355"/>
    <n v="2226100"/>
    <n v="1415142"/>
  </r>
  <r>
    <x v="1"/>
    <x v="4"/>
    <n v="5"/>
    <x v="2"/>
    <n v="732910"/>
    <n v="7498"/>
    <n v="707554"/>
    <n v="3446842"/>
    <n v="848620"/>
    <n v="625011"/>
  </r>
  <r>
    <x v="1"/>
    <x v="4"/>
    <n v="5"/>
    <x v="2"/>
    <n v="652512"/>
    <n v="7778"/>
    <n v="706400"/>
    <n v="3755437"/>
    <n v="1312538"/>
    <n v="1005452"/>
  </r>
  <r>
    <x v="1"/>
    <x v="4"/>
    <n v="5"/>
    <x v="2"/>
    <n v="807616"/>
    <n v="8184"/>
    <n v="772790"/>
    <n v="4014568"/>
    <n v="1734254"/>
    <n v="2443707"/>
  </r>
  <r>
    <x v="1"/>
    <x v="4"/>
    <n v="5"/>
    <x v="2"/>
    <n v="725264"/>
    <n v="8256"/>
    <n v="704010"/>
    <n v="4015673"/>
    <n v="2075285"/>
    <n v="1872476"/>
  </r>
  <r>
    <x v="1"/>
    <x v="4"/>
    <n v="5"/>
    <x v="2"/>
    <n v="686010"/>
    <n v="8000"/>
    <n v="689352"/>
    <n v="3999781"/>
    <n v="2120299"/>
    <n v="2041007"/>
  </r>
  <r>
    <x v="1"/>
    <x v="4"/>
    <n v="5"/>
    <x v="2"/>
    <n v="658982"/>
    <n v="7758"/>
    <n v="711860"/>
    <n v="3703147"/>
    <n v="2177063"/>
    <n v="2880963"/>
  </r>
  <r>
    <x v="1"/>
    <x v="4"/>
    <n v="5"/>
    <x v="2"/>
    <n v="697110"/>
    <n v="8396"/>
    <n v="710796"/>
    <n v="4041967"/>
    <n v="2248566"/>
    <n v="2792673"/>
  </r>
  <r>
    <x v="1"/>
    <x v="4"/>
    <n v="5"/>
    <x v="3"/>
    <n v="563674"/>
    <n v="8196"/>
    <n v="757052"/>
    <n v="3610532"/>
    <n v="1246485"/>
    <n v="159052"/>
  </r>
  <r>
    <x v="1"/>
    <x v="4"/>
    <n v="5"/>
    <x v="3"/>
    <n v="552374"/>
    <n v="7754"/>
    <n v="738010"/>
    <n v="4322959"/>
    <n v="2078010"/>
    <n v="316219"/>
  </r>
  <r>
    <x v="1"/>
    <x v="4"/>
    <n v="5"/>
    <x v="3"/>
    <n v="621514"/>
    <n v="8154"/>
    <n v="725094"/>
    <n v="3837010"/>
    <n v="2296202"/>
    <n v="1228968"/>
  </r>
  <r>
    <x v="1"/>
    <x v="4"/>
    <n v="5"/>
    <x v="3"/>
    <n v="534492"/>
    <n v="9058"/>
    <n v="779516"/>
    <n v="4154311"/>
    <n v="2309794"/>
    <n v="394209"/>
  </r>
  <r>
    <x v="1"/>
    <x v="4"/>
    <n v="5"/>
    <x v="3"/>
    <n v="526042"/>
    <n v="8668"/>
    <n v="844782"/>
    <n v="3788477"/>
    <n v="2559488"/>
    <n v="486448"/>
  </r>
  <r>
    <x v="1"/>
    <x v="4"/>
    <n v="5"/>
    <x v="3"/>
    <n v="514598"/>
    <n v="8388"/>
    <n v="715250"/>
    <n v="4311346"/>
    <n v="2598532"/>
    <n v="380988"/>
  </r>
  <r>
    <x v="1"/>
    <x v="4"/>
    <n v="5"/>
    <x v="3"/>
    <n v="518484"/>
    <n v="8418"/>
    <n v="714346"/>
    <n v="4260832"/>
    <n v="9153850"/>
    <n v="579344"/>
  </r>
  <r>
    <x v="1"/>
    <x v="4"/>
    <n v="5"/>
    <x v="4"/>
    <n v="445668"/>
    <n v="8908"/>
    <n v="604506"/>
    <n v="4099410"/>
    <n v="1969945"/>
    <n v="125435"/>
  </r>
  <r>
    <x v="1"/>
    <x v="4"/>
    <n v="5"/>
    <x v="4"/>
    <n v="481794"/>
    <n v="7478"/>
    <n v="710276"/>
    <n v="4398503"/>
    <n v="2886307"/>
    <n v="371108"/>
  </r>
  <r>
    <x v="1"/>
    <x v="4"/>
    <n v="5"/>
    <x v="4"/>
    <n v="423020"/>
    <n v="7686"/>
    <n v="566108"/>
    <n v="4498943"/>
    <n v="3751219"/>
    <n v="314586"/>
  </r>
  <r>
    <x v="1"/>
    <x v="4"/>
    <n v="5"/>
    <x v="4"/>
    <n v="417984"/>
    <n v="8320"/>
    <n v="590528"/>
    <n v="4445761"/>
    <n v="3825744"/>
    <n v="412912"/>
  </r>
  <r>
    <x v="1"/>
    <x v="4"/>
    <n v="5"/>
    <x v="4"/>
    <n v="391714"/>
    <n v="7018"/>
    <n v="653474"/>
    <n v="4119267"/>
    <n v="4608838"/>
    <n v="359317"/>
  </r>
  <r>
    <x v="1"/>
    <x v="4"/>
    <n v="5"/>
    <x v="4"/>
    <n v="372150"/>
    <n v="7318"/>
    <n v="542004"/>
    <n v="4300755"/>
    <n v="5647523"/>
    <n v="395068"/>
  </r>
  <r>
    <x v="1"/>
    <x v="4"/>
    <n v="5"/>
    <x v="4"/>
    <n v="348166"/>
    <n v="7222"/>
    <n v="570664"/>
    <n v="4342179"/>
    <n v="5856736"/>
    <n v="500363"/>
  </r>
  <r>
    <x v="1"/>
    <x v="4"/>
    <n v="5"/>
    <x v="0"/>
    <n v="306792"/>
    <n v="6260"/>
    <n v="475328"/>
    <n v="3795611"/>
    <n v="1991788"/>
    <n v="183242"/>
  </r>
  <r>
    <x v="1"/>
    <x v="4"/>
    <n v="5"/>
    <x v="0"/>
    <n v="253766"/>
    <n v="5566"/>
    <n v="510250"/>
    <n v="3874858"/>
    <n v="5170282"/>
    <n v="605257"/>
  </r>
  <r>
    <x v="1"/>
    <x v="4"/>
    <n v="5"/>
    <x v="0"/>
    <n v="330564"/>
    <n v="6926"/>
    <n v="528966"/>
    <n v="4288249"/>
    <n v="5676448"/>
    <n v="651890"/>
  </r>
  <r>
    <x v="1"/>
    <x v="5"/>
    <n v="6"/>
    <x v="1"/>
    <n v="202418"/>
    <n v="4888"/>
    <n v="348312"/>
    <n v="3680521"/>
    <n v="2752427"/>
    <n v="175300"/>
  </r>
  <r>
    <x v="1"/>
    <x v="5"/>
    <n v="6"/>
    <x v="1"/>
    <n v="266304"/>
    <n v="6410"/>
    <n v="462794"/>
    <n v="5407769"/>
    <n v="4422660"/>
    <n v="577398"/>
  </r>
  <r>
    <x v="1"/>
    <x v="5"/>
    <n v="6"/>
    <x v="1"/>
    <n v="268088"/>
    <n v="5796"/>
    <n v="423780"/>
    <n v="5964622"/>
    <n v="4505892"/>
    <n v="480507"/>
  </r>
  <r>
    <x v="1"/>
    <x v="5"/>
    <n v="6"/>
    <x v="1"/>
    <n v="264848"/>
    <n v="5434"/>
    <n v="413444"/>
    <n v="5928849"/>
    <n v="5640657"/>
    <n v="485793"/>
  </r>
  <r>
    <x v="1"/>
    <x v="5"/>
    <n v="6"/>
    <x v="1"/>
    <n v="171608"/>
    <n v="4214"/>
    <n v="365732"/>
    <n v="3770797"/>
    <n v="6161352"/>
    <n v="660271"/>
  </r>
  <r>
    <x v="1"/>
    <x v="5"/>
    <n v="6"/>
    <x v="1"/>
    <n v="228976"/>
    <n v="5364"/>
    <n v="378748"/>
    <n v="5832629"/>
    <n v="6371484"/>
    <n v="549591"/>
  </r>
  <r>
    <x v="1"/>
    <x v="5"/>
    <n v="6"/>
    <x v="1"/>
    <n v="240908"/>
    <n v="6744"/>
    <n v="395526"/>
    <n v="6021572"/>
    <n v="6931718"/>
    <n v="566598"/>
  </r>
  <r>
    <x v="1"/>
    <x v="5"/>
    <n v="6"/>
    <x v="2"/>
    <n v="142002"/>
    <n v="7844"/>
    <n v="239148"/>
    <n v="3471615"/>
    <n v="2952420"/>
    <n v="354979"/>
  </r>
  <r>
    <x v="1"/>
    <x v="5"/>
    <n v="6"/>
    <x v="2"/>
    <n v="185574"/>
    <n v="4444"/>
    <n v="324712"/>
    <n v="4091789"/>
    <n v="5082772"/>
    <n v="636496"/>
  </r>
  <r>
    <x v="1"/>
    <x v="5"/>
    <n v="6"/>
    <x v="2"/>
    <n v="183698"/>
    <n v="6828"/>
    <n v="270658"/>
    <n v="4242558"/>
    <n v="6056427"/>
    <n v="658154"/>
  </r>
  <r>
    <x v="1"/>
    <x v="5"/>
    <n v="6"/>
    <x v="2"/>
    <n v="169148"/>
    <n v="7992"/>
    <n v="245370"/>
    <n v="4218543"/>
    <n v="6356327"/>
    <n v="669385"/>
  </r>
  <r>
    <x v="1"/>
    <x v="5"/>
    <n v="6"/>
    <x v="2"/>
    <n v="161050"/>
    <n v="6600"/>
    <n v="265328"/>
    <n v="4068055"/>
    <n v="6406018"/>
    <n v="780122"/>
  </r>
  <r>
    <x v="1"/>
    <x v="5"/>
    <n v="6"/>
    <x v="2"/>
    <n v="187766"/>
    <n v="12278"/>
    <n v="298044"/>
    <n v="4164126"/>
    <n v="6690794"/>
    <n v="642489"/>
  </r>
  <r>
    <x v="1"/>
    <x v="5"/>
    <n v="6"/>
    <x v="2"/>
    <n v="120016"/>
    <n v="5466"/>
    <n v="234752"/>
    <n v="3598312"/>
    <n v="7593554"/>
    <n v="792214"/>
  </r>
  <r>
    <x v="1"/>
    <x v="5"/>
    <n v="6"/>
    <x v="3"/>
    <n v="124434"/>
    <n v="5080"/>
    <n v="215552"/>
    <n v="3922458"/>
    <n v="5029767"/>
    <n v="822375"/>
  </r>
  <r>
    <x v="1"/>
    <x v="5"/>
    <n v="6"/>
    <x v="3"/>
    <n v="124872"/>
    <n v="3182"/>
    <n v="177000"/>
    <n v="4082534"/>
    <n v="6051072"/>
    <n v="831224"/>
  </r>
  <r>
    <x v="1"/>
    <x v="5"/>
    <n v="6"/>
    <x v="3"/>
    <n v="121530"/>
    <n v="3290"/>
    <n v="195708"/>
    <n v="4194766"/>
    <n v="6054572"/>
    <n v="798818"/>
  </r>
  <r>
    <x v="1"/>
    <x v="5"/>
    <n v="6"/>
    <x v="3"/>
    <n v="105956"/>
    <n v="2848"/>
    <n v="156378"/>
    <n v="3308601"/>
    <n v="6109338"/>
    <n v="576498"/>
  </r>
  <r>
    <x v="1"/>
    <x v="5"/>
    <n v="6"/>
    <x v="3"/>
    <n v="134578"/>
    <n v="4658"/>
    <n v="207800"/>
    <n v="4042924"/>
    <n v="6332313"/>
    <n v="762156"/>
  </r>
  <r>
    <x v="1"/>
    <x v="5"/>
    <n v="6"/>
    <x v="3"/>
    <n v="117230"/>
    <n v="3148"/>
    <n v="175096"/>
    <n v="3968178"/>
    <n v="7571130"/>
    <n v="1035236"/>
  </r>
  <r>
    <x v="1"/>
    <x v="5"/>
    <n v="6"/>
    <x v="3"/>
    <n v="85366"/>
    <n v="2334"/>
    <n v="164062"/>
    <n v="3421963"/>
    <n v="15878841"/>
    <n v="1576527"/>
  </r>
  <r>
    <x v="1"/>
    <x v="5"/>
    <n v="6"/>
    <x v="4"/>
    <n v="93046"/>
    <n v="1956"/>
    <n v="117126"/>
    <n v="3987272"/>
    <n v="3097785"/>
    <n v="705863"/>
  </r>
  <r>
    <x v="1"/>
    <x v="5"/>
    <n v="6"/>
    <x v="4"/>
    <n v="74140"/>
    <n v="1814"/>
    <n v="114032"/>
    <n v="3536589"/>
    <n v="8394918"/>
    <n v="2337508"/>
  </r>
  <r>
    <x v="1"/>
    <x v="5"/>
    <n v="6"/>
    <x v="4"/>
    <n v="101634"/>
    <n v="2718"/>
    <n v="137394"/>
    <n v="3967422"/>
    <n v="10426032"/>
    <n v="1320588"/>
  </r>
  <r>
    <x v="1"/>
    <x v="5"/>
    <n v="6"/>
    <x v="4"/>
    <n v="103318"/>
    <n v="2656"/>
    <n v="128738"/>
    <n v="3795957"/>
    <n v="11025566"/>
    <n v="1617451"/>
  </r>
  <r>
    <x v="1"/>
    <x v="5"/>
    <n v="6"/>
    <x v="4"/>
    <n v="99688"/>
    <n v="2516"/>
    <n v="115732"/>
    <n v="4520693"/>
    <n v="11098783"/>
    <n v="2326886"/>
  </r>
  <r>
    <x v="1"/>
    <x v="5"/>
    <n v="6"/>
    <x v="4"/>
    <n v="97536"/>
    <n v="2366"/>
    <n v="129638"/>
    <n v="4296515"/>
    <n v="12193802"/>
    <n v="2000562"/>
  </r>
  <r>
    <x v="1"/>
    <x v="5"/>
    <n v="6"/>
    <x v="4"/>
    <n v="108618"/>
    <n v="2646"/>
    <n v="138374"/>
    <n v="3993308"/>
    <n v="12659560"/>
    <n v="1307058"/>
  </r>
  <r>
    <x v="1"/>
    <x v="5"/>
    <n v="6"/>
    <x v="0"/>
    <n v="97212"/>
    <n v="2004"/>
    <n v="123626"/>
    <n v="4081276"/>
    <n v="4172138"/>
    <n v="1548168"/>
  </r>
  <r>
    <x v="1"/>
    <x v="5"/>
    <n v="6"/>
    <x v="0"/>
    <n v="92208"/>
    <n v="1638"/>
    <n v="121578"/>
    <n v="3874686"/>
    <n v="5764052"/>
    <n v="1884006"/>
  </r>
  <r>
    <x v="1"/>
    <x v="6"/>
    <n v="7"/>
    <x v="1"/>
    <n v="80300"/>
    <n v="1450"/>
    <n v="84684"/>
    <n v="3402495"/>
    <n v="2373042"/>
    <n v="968438"/>
  </r>
  <r>
    <x v="1"/>
    <x v="6"/>
    <n v="7"/>
    <x v="1"/>
    <n v="91402"/>
    <n v="1638"/>
    <n v="89058"/>
    <n v="4013338"/>
    <n v="4366076"/>
    <n v="2681926"/>
  </r>
  <r>
    <x v="1"/>
    <x v="6"/>
    <n v="7"/>
    <x v="1"/>
    <n v="87928"/>
    <n v="1860"/>
    <n v="94108"/>
    <n v="3821861"/>
    <n v="5068678"/>
    <n v="2469658"/>
  </r>
  <r>
    <x v="1"/>
    <x v="6"/>
    <n v="7"/>
    <x v="1"/>
    <n v="68052"/>
    <n v="1104"/>
    <n v="103866"/>
    <n v="3375225"/>
    <n v="5697126"/>
    <n v="3624344"/>
  </r>
  <r>
    <x v="1"/>
    <x v="6"/>
    <n v="7"/>
    <x v="1"/>
    <n v="88374"/>
    <n v="1474"/>
    <n v="114994"/>
    <n v="4240059"/>
    <n v="6578518"/>
    <n v="2490232"/>
  </r>
  <r>
    <x v="1"/>
    <x v="6"/>
    <n v="7"/>
    <x v="1"/>
    <n v="93562"/>
    <n v="1714"/>
    <n v="118108"/>
    <n v="4348225"/>
    <n v="6708200"/>
    <n v="2010877"/>
  </r>
  <r>
    <x v="1"/>
    <x v="6"/>
    <n v="7"/>
    <x v="1"/>
    <n v="86054"/>
    <n v="1900"/>
    <n v="104540"/>
    <n v="3862184"/>
    <n v="8787316"/>
    <n v="4431770"/>
  </r>
  <r>
    <x v="1"/>
    <x v="6"/>
    <n v="7"/>
    <x v="2"/>
    <n v="75308"/>
    <n v="1440"/>
    <n v="79376"/>
    <n v="3314264"/>
    <n v="1694579"/>
    <n v="944712"/>
  </r>
  <r>
    <x v="1"/>
    <x v="6"/>
    <n v="7"/>
    <x v="2"/>
    <n v="85320"/>
    <n v="2414"/>
    <n v="90582"/>
    <n v="4057619"/>
    <n v="4127158"/>
    <n v="2281335"/>
  </r>
  <r>
    <x v="1"/>
    <x v="6"/>
    <n v="7"/>
    <x v="2"/>
    <n v="83518"/>
    <n v="1156"/>
    <n v="78586"/>
    <n v="4090585"/>
    <n v="4283333"/>
    <n v="3000321"/>
  </r>
  <r>
    <x v="1"/>
    <x v="6"/>
    <n v="7"/>
    <x v="2"/>
    <n v="82988"/>
    <n v="1796"/>
    <n v="83022"/>
    <n v="3947034"/>
    <n v="4856704"/>
    <n v="2814183"/>
  </r>
  <r>
    <x v="1"/>
    <x v="6"/>
    <n v="7"/>
    <x v="2"/>
    <n v="61636"/>
    <n v="4048"/>
    <n v="95088"/>
    <n v="3471009"/>
    <n v="5187498"/>
    <n v="3041588"/>
  </r>
  <r>
    <x v="1"/>
    <x v="6"/>
    <n v="7"/>
    <x v="2"/>
    <n v="87008"/>
    <n v="1816"/>
    <n v="88408"/>
    <n v="3823846"/>
    <n v="5576981"/>
    <n v="2707095"/>
  </r>
  <r>
    <x v="1"/>
    <x v="6"/>
    <n v="7"/>
    <x v="2"/>
    <n v="80628"/>
    <n v="1250"/>
    <n v="84872"/>
    <n v="3857138"/>
    <n v="9549170"/>
    <n v="2910173"/>
  </r>
  <r>
    <x v="1"/>
    <x v="6"/>
    <n v="7"/>
    <x v="3"/>
    <n v="76660"/>
    <n v="1002"/>
    <n v="77090"/>
    <n v="3452508"/>
    <n v="2101348"/>
    <n v="998208"/>
  </r>
  <r>
    <x v="1"/>
    <x v="6"/>
    <n v="7"/>
    <x v="3"/>
    <n v="83374"/>
    <n v="1020"/>
    <n v="77782"/>
    <n v="3694941"/>
    <n v="3085928"/>
    <n v="1671343"/>
  </r>
  <r>
    <x v="1"/>
    <x v="6"/>
    <n v="7"/>
    <x v="3"/>
    <n v="84256"/>
    <n v="7996"/>
    <n v="73752"/>
    <n v="3815560"/>
    <n v="4646499"/>
    <n v="2604527"/>
  </r>
  <r>
    <x v="1"/>
    <x v="6"/>
    <n v="7"/>
    <x v="3"/>
    <n v="76234"/>
    <n v="1120"/>
    <n v="87756"/>
    <n v="4058036"/>
    <n v="5097464"/>
    <n v="3604734"/>
  </r>
  <r>
    <x v="1"/>
    <x v="6"/>
    <n v="7"/>
    <x v="3"/>
    <n v="78142"/>
    <n v="1088"/>
    <n v="79654"/>
    <n v="4013927"/>
    <n v="5172905"/>
    <n v="2831982"/>
  </r>
  <r>
    <x v="1"/>
    <x v="6"/>
    <n v="7"/>
    <x v="3"/>
    <n v="82566"/>
    <n v="1034"/>
    <n v="84102"/>
    <n v="4044420"/>
    <n v="6456962"/>
    <n v="4014062"/>
  </r>
  <r>
    <x v="1"/>
    <x v="6"/>
    <n v="7"/>
    <x v="3"/>
    <n v="58840"/>
    <n v="744"/>
    <n v="90712"/>
    <n v="3677387"/>
    <n v="6896365"/>
    <n v="3831947"/>
  </r>
  <r>
    <x v="1"/>
    <x v="6"/>
    <n v="7"/>
    <x v="4"/>
    <n v="76358"/>
    <n v="822"/>
    <n v="71890"/>
    <n v="3090208"/>
    <n v="2829993"/>
    <n v="1260112"/>
  </r>
  <r>
    <x v="1"/>
    <x v="6"/>
    <n v="7"/>
    <x v="4"/>
    <n v="85942"/>
    <n v="1282"/>
    <n v="83306"/>
    <n v="3734105"/>
    <n v="5615636"/>
    <n v="2871802"/>
  </r>
  <r>
    <x v="1"/>
    <x v="6"/>
    <n v="7"/>
    <x v="4"/>
    <n v="79002"/>
    <n v="1084"/>
    <n v="70290"/>
    <n v="3614713"/>
    <n v="5749205"/>
    <n v="3180255"/>
  </r>
  <r>
    <x v="1"/>
    <x v="6"/>
    <n v="7"/>
    <x v="4"/>
    <n v="86330"/>
    <n v="1280"/>
    <n v="77074"/>
    <n v="3820728"/>
    <n v="6442352"/>
    <n v="2656142"/>
  </r>
  <r>
    <x v="1"/>
    <x v="6"/>
    <n v="7"/>
    <x v="4"/>
    <n v="80572"/>
    <n v="1082"/>
    <n v="80076"/>
    <n v="3800758"/>
    <n v="7135709"/>
    <n v="3401096"/>
  </r>
  <r>
    <x v="1"/>
    <x v="6"/>
    <n v="7"/>
    <x v="4"/>
    <n v="69726"/>
    <n v="960"/>
    <n v="76806"/>
    <n v="3964949"/>
    <n v="7371723"/>
    <n v="3759205"/>
  </r>
  <r>
    <x v="1"/>
    <x v="6"/>
    <n v="7"/>
    <x v="4"/>
    <n v="61640"/>
    <n v="836"/>
    <n v="85006"/>
    <n v="3479613"/>
    <n v="9426641"/>
    <n v="4005227"/>
  </r>
  <r>
    <x v="1"/>
    <x v="6"/>
    <n v="7"/>
    <x v="0"/>
    <n v="89342"/>
    <n v="1098"/>
    <n v="84230"/>
    <n v="4069461"/>
    <n v="7190818"/>
    <n v="3463252"/>
  </r>
  <r>
    <x v="1"/>
    <x v="6"/>
    <n v="7"/>
    <x v="0"/>
    <n v="82998"/>
    <n v="1196"/>
    <n v="74640"/>
    <n v="3807728"/>
    <n v="7358844"/>
    <n v="3609736"/>
  </r>
  <r>
    <x v="1"/>
    <x v="6"/>
    <n v="7"/>
    <x v="0"/>
    <n v="83886"/>
    <n v="1084"/>
    <n v="78974"/>
    <n v="3842299"/>
    <n v="13971694"/>
    <n v="3588540"/>
  </r>
  <r>
    <x v="1"/>
    <x v="7"/>
    <n v="8"/>
    <x v="1"/>
    <n v="81258"/>
    <n v="848"/>
    <n v="73256"/>
    <n v="3408960"/>
    <n v="2376852"/>
    <n v="1473234"/>
  </r>
  <r>
    <x v="1"/>
    <x v="7"/>
    <n v="8"/>
    <x v="1"/>
    <n v="85594"/>
    <n v="1064"/>
    <n v="83746"/>
    <n v="3903184"/>
    <n v="6071142"/>
    <n v="2039449"/>
  </r>
  <r>
    <x v="1"/>
    <x v="7"/>
    <n v="8"/>
    <x v="1"/>
    <n v="77410"/>
    <n v="1232"/>
    <n v="80052"/>
    <n v="3841005"/>
    <n v="8666299"/>
    <n v="2542620"/>
  </r>
  <r>
    <x v="1"/>
    <x v="7"/>
    <n v="8"/>
    <x v="1"/>
    <n v="78136"/>
    <n v="982"/>
    <n v="87870"/>
    <n v="3775701"/>
    <n v="8673018"/>
    <n v="2928082"/>
  </r>
  <r>
    <x v="1"/>
    <x v="7"/>
    <n v="8"/>
    <x v="1"/>
    <n v="90010"/>
    <n v="930"/>
    <n v="81812"/>
    <n v="3780900"/>
    <n v="9009424"/>
    <n v="2960503"/>
  </r>
  <r>
    <x v="1"/>
    <x v="7"/>
    <n v="8"/>
    <x v="1"/>
    <n v="60170"/>
    <n v="840"/>
    <n v="78240"/>
    <n v="3432737"/>
    <n v="9264424"/>
    <n v="3375437"/>
  </r>
  <r>
    <x v="1"/>
    <x v="7"/>
    <n v="8"/>
    <x v="1"/>
    <n v="85060"/>
    <n v="1122"/>
    <n v="73104"/>
    <n v="3863000"/>
    <n v="10927214"/>
    <n v="2557106"/>
  </r>
  <r>
    <x v="1"/>
    <x v="7"/>
    <n v="8"/>
    <x v="2"/>
    <n v="72072"/>
    <n v="894"/>
    <n v="79664"/>
    <n v="3608835"/>
    <n v="2578884"/>
    <n v="1129650"/>
  </r>
  <r>
    <x v="1"/>
    <x v="7"/>
    <n v="8"/>
    <x v="2"/>
    <n v="83172"/>
    <n v="982"/>
    <n v="78254"/>
    <n v="4365442"/>
    <n v="6768357"/>
    <n v="2411829"/>
  </r>
  <r>
    <x v="1"/>
    <x v="7"/>
    <n v="8"/>
    <x v="2"/>
    <n v="76760"/>
    <n v="992"/>
    <n v="80194"/>
    <n v="3617770"/>
    <n v="6875869"/>
    <n v="2283790"/>
  </r>
  <r>
    <x v="1"/>
    <x v="7"/>
    <n v="8"/>
    <x v="2"/>
    <n v="54856"/>
    <n v="752"/>
    <n v="82922"/>
    <n v="3190265"/>
    <n v="8980740"/>
    <n v="2689623"/>
  </r>
  <r>
    <x v="1"/>
    <x v="7"/>
    <n v="8"/>
    <x v="2"/>
    <n v="80162"/>
    <n v="1166"/>
    <n v="84312"/>
    <n v="4115837"/>
    <n v="9297809"/>
    <n v="2525291"/>
  </r>
  <r>
    <x v="1"/>
    <x v="7"/>
    <n v="8"/>
    <x v="2"/>
    <n v="77522"/>
    <n v="954"/>
    <n v="71518"/>
    <n v="4256111"/>
    <n v="10433518"/>
    <n v="2780376"/>
  </r>
  <r>
    <x v="1"/>
    <x v="7"/>
    <n v="8"/>
    <x v="2"/>
    <n v="72270"/>
    <n v="982"/>
    <n v="75872"/>
    <n v="3904840"/>
    <n v="11458501"/>
    <n v="3853860"/>
  </r>
  <r>
    <x v="1"/>
    <x v="7"/>
    <n v="8"/>
    <x v="3"/>
    <n v="66490"/>
    <n v="842"/>
    <n v="71872"/>
    <n v="2729239"/>
    <n v="2994698"/>
    <n v="1027023"/>
  </r>
  <r>
    <x v="1"/>
    <x v="7"/>
    <n v="8"/>
    <x v="3"/>
    <n v="68616"/>
    <n v="752"/>
    <n v="72570"/>
    <n v="3783582"/>
    <n v="5634862"/>
    <n v="2036862"/>
  </r>
  <r>
    <x v="1"/>
    <x v="7"/>
    <n v="8"/>
    <x v="3"/>
    <n v="62046"/>
    <n v="802"/>
    <n v="77154"/>
    <n v="3450149"/>
    <n v="6904225"/>
    <n v="3838993"/>
  </r>
  <r>
    <x v="1"/>
    <x v="7"/>
    <n v="8"/>
    <x v="3"/>
    <n v="73004"/>
    <n v="1054"/>
    <n v="78538"/>
    <n v="3798743"/>
    <n v="8764226"/>
    <n v="2908580"/>
  </r>
  <r>
    <x v="1"/>
    <x v="7"/>
    <n v="8"/>
    <x v="3"/>
    <n v="73200"/>
    <n v="1086"/>
    <n v="72914"/>
    <n v="4365700"/>
    <n v="8767540"/>
    <n v="2817730"/>
  </r>
  <r>
    <x v="1"/>
    <x v="7"/>
    <n v="8"/>
    <x v="3"/>
    <n v="70416"/>
    <n v="880"/>
    <n v="74286"/>
    <n v="3555548"/>
    <n v="9050379"/>
    <n v="2791962"/>
  </r>
  <r>
    <x v="1"/>
    <x v="7"/>
    <n v="8"/>
    <x v="3"/>
    <n v="49392"/>
    <n v="876"/>
    <n v="73742"/>
    <n v="3542025"/>
    <n v="14244118"/>
    <n v="3502704"/>
  </r>
  <r>
    <x v="1"/>
    <x v="7"/>
    <n v="8"/>
    <x v="4"/>
    <n v="50840"/>
    <n v="770"/>
    <n v="88206"/>
    <n v="2806035"/>
    <n v="1515768"/>
    <n v="604668"/>
  </r>
  <r>
    <x v="1"/>
    <x v="7"/>
    <n v="8"/>
    <x v="4"/>
    <n v="90128"/>
    <n v="914"/>
    <n v="71622"/>
    <n v="3723666"/>
    <n v="5152003"/>
    <n v="2776790"/>
  </r>
  <r>
    <x v="1"/>
    <x v="7"/>
    <n v="8"/>
    <x v="4"/>
    <n v="49588"/>
    <n v="714"/>
    <n v="79106"/>
    <n v="3196873"/>
    <n v="9275310"/>
    <n v="3620806"/>
  </r>
  <r>
    <x v="1"/>
    <x v="7"/>
    <n v="8"/>
    <x v="4"/>
    <n v="75478"/>
    <n v="1300"/>
    <n v="68296"/>
    <n v="3591357"/>
    <n v="9302930"/>
    <n v="3709859"/>
  </r>
  <r>
    <x v="1"/>
    <x v="7"/>
    <n v="8"/>
    <x v="4"/>
    <n v="89100"/>
    <n v="986"/>
    <n v="65850"/>
    <n v="3808968"/>
    <n v="11915742"/>
    <n v="4808040"/>
  </r>
  <r>
    <x v="1"/>
    <x v="7"/>
    <n v="8"/>
    <x v="4"/>
    <n v="92258"/>
    <n v="1210"/>
    <n v="68496"/>
    <n v="3927607"/>
    <n v="12156080"/>
    <n v="4527383"/>
  </r>
  <r>
    <x v="1"/>
    <x v="7"/>
    <n v="8"/>
    <x v="4"/>
    <n v="93612"/>
    <n v="1028"/>
    <n v="62686"/>
    <n v="3963597"/>
    <n v="16075852"/>
    <n v="5485332"/>
  </r>
  <r>
    <x v="1"/>
    <x v="7"/>
    <n v="8"/>
    <x v="0"/>
    <n v="60496"/>
    <n v="410"/>
    <n v="72480"/>
    <n v="2954785"/>
    <n v="9028954"/>
    <n v="3265618"/>
  </r>
  <r>
    <x v="1"/>
    <x v="7"/>
    <n v="8"/>
    <x v="0"/>
    <n v="86748"/>
    <n v="1054"/>
    <n v="69686"/>
    <n v="3348969"/>
    <n v="10107070"/>
    <n v="4748291"/>
  </r>
  <r>
    <x v="1"/>
    <x v="7"/>
    <n v="8"/>
    <x v="0"/>
    <n v="86146"/>
    <n v="924"/>
    <n v="68224"/>
    <n v="3309792"/>
    <n v="20621396"/>
    <n v="6547844"/>
  </r>
  <r>
    <x v="1"/>
    <x v="8"/>
    <n v="9"/>
    <x v="1"/>
    <n v="79074"/>
    <n v="436"/>
    <n v="87844"/>
    <n v="3207693"/>
    <n v="3669699"/>
    <n v="2074538"/>
  </r>
  <r>
    <x v="1"/>
    <x v="8"/>
    <n v="9"/>
    <x v="1"/>
    <n v="85334"/>
    <n v="684"/>
    <n v="72844"/>
    <n v="3641603"/>
    <n v="8669706"/>
    <n v="3832525"/>
  </r>
  <r>
    <x v="1"/>
    <x v="8"/>
    <n v="9"/>
    <x v="1"/>
    <n v="85214"/>
    <n v="618"/>
    <n v="76174"/>
    <n v="3723523"/>
    <n v="9361434"/>
    <n v="5555198"/>
  </r>
  <r>
    <x v="1"/>
    <x v="8"/>
    <n v="9"/>
    <x v="1"/>
    <n v="91248"/>
    <n v="710"/>
    <n v="69330"/>
    <n v="3536849"/>
    <n v="11463292"/>
    <n v="4381681"/>
  </r>
  <r>
    <x v="1"/>
    <x v="8"/>
    <n v="9"/>
    <x v="1"/>
    <n v="76270"/>
    <n v="736"/>
    <n v="78202"/>
    <n v="3488486"/>
    <n v="11683958"/>
    <n v="5276223"/>
  </r>
  <r>
    <x v="1"/>
    <x v="8"/>
    <n v="9"/>
    <x v="1"/>
    <n v="91950"/>
    <n v="1014"/>
    <n v="70182"/>
    <n v="3503773"/>
    <n v="12936198"/>
    <n v="4911454"/>
  </r>
  <r>
    <x v="1"/>
    <x v="8"/>
    <n v="9"/>
    <x v="1"/>
    <n v="60328"/>
    <n v="580"/>
    <n v="85892"/>
    <n v="3288020"/>
    <n v="16668017"/>
    <n v="6373769"/>
  </r>
  <r>
    <x v="1"/>
    <x v="8"/>
    <n v="9"/>
    <x v="2"/>
    <n v="62882"/>
    <n v="438"/>
    <n v="81398"/>
    <n v="2782864"/>
    <n v="7465485"/>
    <n v="3794657"/>
  </r>
  <r>
    <x v="1"/>
    <x v="8"/>
    <n v="9"/>
    <x v="2"/>
    <n v="55004"/>
    <n v="562"/>
    <n v="75986"/>
    <n v="3247893"/>
    <n v="8291975"/>
    <n v="5055608"/>
  </r>
  <r>
    <x v="1"/>
    <x v="8"/>
    <n v="9"/>
    <x v="2"/>
    <n v="62576"/>
    <n v="676"/>
    <n v="75772"/>
    <n v="3304831"/>
    <n v="9121076"/>
    <n v="6114304"/>
  </r>
  <r>
    <x v="1"/>
    <x v="8"/>
    <n v="9"/>
    <x v="2"/>
    <n v="75750"/>
    <n v="620"/>
    <n v="73342"/>
    <n v="3447892"/>
    <n v="9396614"/>
    <n v="4213590"/>
  </r>
  <r>
    <x v="1"/>
    <x v="8"/>
    <n v="9"/>
    <x v="2"/>
    <n v="48302"/>
    <n v="516"/>
    <n v="48794"/>
    <n v="3679974"/>
    <n v="9892106"/>
    <n v="4481604"/>
  </r>
  <r>
    <x v="1"/>
    <x v="8"/>
    <n v="9"/>
    <x v="2"/>
    <n v="48828"/>
    <n v="680"/>
    <n v="79630"/>
    <n v="2847110"/>
    <n v="11352940"/>
    <n v="5448177"/>
  </r>
  <r>
    <x v="1"/>
    <x v="8"/>
    <n v="9"/>
    <x v="2"/>
    <n v="86802"/>
    <n v="678"/>
    <n v="81240"/>
    <n v="3747053"/>
    <n v="12678360"/>
    <n v="5430460"/>
  </r>
  <r>
    <x v="1"/>
    <x v="8"/>
    <n v="9"/>
    <x v="3"/>
    <n v="61656"/>
    <n v="592"/>
    <n v="86434"/>
    <n v="2949386"/>
    <n v="5240646"/>
    <n v="3150980"/>
  </r>
  <r>
    <x v="1"/>
    <x v="8"/>
    <n v="9"/>
    <x v="3"/>
    <n v="69306"/>
    <n v="636"/>
    <n v="75776"/>
    <n v="3293626"/>
    <n v="7920308"/>
    <n v="5496906"/>
  </r>
  <r>
    <x v="1"/>
    <x v="8"/>
    <n v="9"/>
    <x v="3"/>
    <n v="60710"/>
    <n v="864"/>
    <n v="76706"/>
    <n v="3337229"/>
    <n v="7978954"/>
    <n v="5630402"/>
  </r>
  <r>
    <x v="1"/>
    <x v="8"/>
    <n v="9"/>
    <x v="3"/>
    <n v="54676"/>
    <n v="770"/>
    <n v="68320"/>
    <n v="3520005"/>
    <n v="9644090"/>
    <n v="6359582"/>
  </r>
  <r>
    <x v="1"/>
    <x v="8"/>
    <n v="9"/>
    <x v="3"/>
    <n v="62260"/>
    <n v="612"/>
    <n v="79304"/>
    <n v="2806054"/>
    <n v="9909123"/>
    <n v="8216932"/>
  </r>
  <r>
    <x v="1"/>
    <x v="8"/>
    <n v="9"/>
    <x v="3"/>
    <n v="49814"/>
    <n v="502"/>
    <n v="68940"/>
    <n v="2826251"/>
    <n v="11802774"/>
    <n v="8088592"/>
  </r>
  <r>
    <x v="1"/>
    <x v="8"/>
    <n v="9"/>
    <x v="3"/>
    <n v="70708"/>
    <n v="570"/>
    <n v="67666"/>
    <n v="3267782"/>
    <n v="26969834"/>
    <n v="18796422"/>
  </r>
  <r>
    <x v="1"/>
    <x v="8"/>
    <n v="9"/>
    <x v="4"/>
    <n v="53998"/>
    <n v="552"/>
    <n v="59250"/>
    <n v="2753145"/>
    <n v="4770374"/>
    <n v="3384398"/>
  </r>
  <r>
    <x v="1"/>
    <x v="8"/>
    <n v="9"/>
    <x v="4"/>
    <n v="43796"/>
    <n v="750"/>
    <n v="59888"/>
    <n v="3145340"/>
    <n v="6497788"/>
    <n v="5411813"/>
  </r>
  <r>
    <x v="1"/>
    <x v="8"/>
    <n v="9"/>
    <x v="4"/>
    <n v="56338"/>
    <n v="518"/>
    <n v="52042"/>
    <n v="3298574"/>
    <n v="7312411"/>
    <n v="6992096"/>
  </r>
  <r>
    <x v="1"/>
    <x v="8"/>
    <n v="9"/>
    <x v="4"/>
    <n v="64020"/>
    <n v="560"/>
    <n v="63994"/>
    <n v="3332293"/>
    <n v="8245513"/>
    <n v="6702826"/>
  </r>
  <r>
    <x v="1"/>
    <x v="8"/>
    <n v="9"/>
    <x v="4"/>
    <n v="59130"/>
    <n v="582"/>
    <n v="56098"/>
    <n v="3447289"/>
    <n v="8544962"/>
    <n v="6277306"/>
  </r>
  <r>
    <x v="1"/>
    <x v="8"/>
    <n v="9"/>
    <x v="4"/>
    <n v="62822"/>
    <n v="636"/>
    <n v="65020"/>
    <n v="3321215"/>
    <n v="8778741"/>
    <n v="6276990"/>
  </r>
  <r>
    <x v="1"/>
    <x v="8"/>
    <n v="9"/>
    <x v="4"/>
    <n v="29814"/>
    <n v="362"/>
    <n v="48502"/>
    <n v="2642048"/>
    <n v="12796717"/>
    <n v="8302359"/>
  </r>
  <r>
    <x v="1"/>
    <x v="8"/>
    <n v="9"/>
    <x v="0"/>
    <n v="46332"/>
    <n v="626"/>
    <n v="57452"/>
    <n v="3442035"/>
    <n v="7220336"/>
    <n v="6393690"/>
  </r>
  <r>
    <x v="1"/>
    <x v="8"/>
    <n v="9"/>
    <x v="0"/>
    <n v="54570"/>
    <n v="556"/>
    <n v="56408"/>
    <n v="2833663"/>
    <n v="7510608"/>
    <n v="5964250"/>
  </r>
  <r>
    <x v="1"/>
    <x v="9"/>
    <n v="10"/>
    <x v="1"/>
    <n v="43288"/>
    <n v="364"/>
    <n v="53448"/>
    <n v="2294823"/>
    <n v="3074736"/>
    <n v="2440290"/>
  </r>
  <r>
    <x v="1"/>
    <x v="9"/>
    <n v="10"/>
    <x v="1"/>
    <n v="45210"/>
    <n v="632"/>
    <n v="49220"/>
    <n v="3180440"/>
    <n v="4605602"/>
    <n v="4600804"/>
  </r>
  <r>
    <x v="1"/>
    <x v="9"/>
    <n v="10"/>
    <x v="1"/>
    <n v="42948"/>
    <n v="554"/>
    <n v="49918"/>
    <n v="2880449"/>
    <n v="5960334"/>
    <n v="4736529"/>
  </r>
  <r>
    <x v="1"/>
    <x v="9"/>
    <n v="10"/>
    <x v="1"/>
    <n v="38088"/>
    <n v="552"/>
    <n v="49522"/>
    <n v="3006726"/>
    <n v="6878150"/>
    <n v="5720620"/>
  </r>
  <r>
    <x v="1"/>
    <x v="9"/>
    <n v="10"/>
    <x v="1"/>
    <n v="46378"/>
    <n v="484"/>
    <n v="51876"/>
    <n v="2888316"/>
    <n v="7892009"/>
    <n v="7495389"/>
  </r>
  <r>
    <x v="1"/>
    <x v="9"/>
    <n v="10"/>
    <x v="1"/>
    <n v="34202"/>
    <n v="526"/>
    <n v="59290"/>
    <n v="2269914"/>
    <n v="7984520"/>
    <n v="7081410"/>
  </r>
  <r>
    <x v="1"/>
    <x v="9"/>
    <n v="10"/>
    <x v="1"/>
    <n v="47836"/>
    <n v="466"/>
    <n v="50920"/>
    <n v="3148139"/>
    <n v="8205354"/>
    <n v="6341455"/>
  </r>
  <r>
    <x v="1"/>
    <x v="9"/>
    <n v="10"/>
    <x v="2"/>
    <n v="33976"/>
    <n v="756"/>
    <n v="38740"/>
    <n v="2469867"/>
    <n v="2924482"/>
    <n v="3510075"/>
  </r>
  <r>
    <x v="1"/>
    <x v="9"/>
    <n v="10"/>
    <x v="2"/>
    <n v="38386"/>
    <n v="498"/>
    <n v="39622"/>
    <n v="3594484"/>
    <n v="3567181"/>
    <n v="4116139"/>
  </r>
  <r>
    <x v="1"/>
    <x v="9"/>
    <n v="10"/>
    <x v="2"/>
    <n v="38040"/>
    <n v="386"/>
    <n v="43166"/>
    <n v="2389677"/>
    <n v="4987268"/>
    <n v="4961128"/>
  </r>
  <r>
    <x v="1"/>
    <x v="9"/>
    <n v="10"/>
    <x v="2"/>
    <n v="32046"/>
    <n v="458"/>
    <n v="45692"/>
    <n v="1854771"/>
    <n v="5593628"/>
    <n v="5208698"/>
  </r>
  <r>
    <x v="1"/>
    <x v="9"/>
    <n v="10"/>
    <x v="2"/>
    <n v="26368"/>
    <n v="354"/>
    <n v="53146"/>
    <n v="2427573"/>
    <n v="7141547"/>
    <n v="6845539"/>
  </r>
  <r>
    <x v="1"/>
    <x v="9"/>
    <n v="10"/>
    <x v="2"/>
    <n v="35862"/>
    <n v="426"/>
    <n v="47190"/>
    <n v="2740441"/>
    <n v="7356422"/>
    <n v="6833091"/>
  </r>
  <r>
    <x v="1"/>
    <x v="9"/>
    <n v="10"/>
    <x v="2"/>
    <n v="39736"/>
    <n v="494"/>
    <n v="46132"/>
    <n v="2728544"/>
    <n v="8616950"/>
    <n v="7778968"/>
  </r>
  <r>
    <x v="1"/>
    <x v="9"/>
    <n v="10"/>
    <x v="3"/>
    <n v="32006"/>
    <n v="326"/>
    <n v="35736"/>
    <n v="2060564"/>
    <n v="781769"/>
    <n v="1094915"/>
  </r>
  <r>
    <x v="1"/>
    <x v="9"/>
    <n v="10"/>
    <x v="3"/>
    <n v="28572"/>
    <n v="330"/>
    <n v="39158"/>
    <n v="2181147"/>
    <n v="1314565"/>
    <n v="1401752"/>
  </r>
  <r>
    <x v="1"/>
    <x v="9"/>
    <n v="10"/>
    <x v="3"/>
    <n v="28156"/>
    <n v="292"/>
    <n v="39572"/>
    <n v="2264906"/>
    <n v="3439578"/>
    <n v="4985412"/>
  </r>
  <r>
    <x v="1"/>
    <x v="9"/>
    <n v="10"/>
    <x v="3"/>
    <n v="29870"/>
    <n v="398"/>
    <n v="38890"/>
    <n v="2582964"/>
    <n v="4055382"/>
    <n v="4970362"/>
  </r>
  <r>
    <x v="1"/>
    <x v="9"/>
    <n v="10"/>
    <x v="3"/>
    <n v="31548"/>
    <n v="464"/>
    <n v="37284"/>
    <n v="2805081"/>
    <n v="7435560"/>
    <n v="7297450"/>
  </r>
  <r>
    <x v="1"/>
    <x v="9"/>
    <n v="10"/>
    <x v="3"/>
    <n v="24678"/>
    <n v="328"/>
    <n v="38920"/>
    <n v="2285216"/>
    <n v="7451454"/>
    <n v="10191575"/>
  </r>
  <r>
    <x v="1"/>
    <x v="9"/>
    <n v="10"/>
    <x v="3"/>
    <n v="36764"/>
    <n v="320"/>
    <n v="35136"/>
    <n v="2451039"/>
    <n v="8714541"/>
    <n v="5462576"/>
  </r>
  <r>
    <x v="1"/>
    <x v="9"/>
    <n v="10"/>
    <x v="4"/>
    <n v="29308"/>
    <n v="884"/>
    <n v="37216"/>
    <n v="2327902"/>
    <n v="1508838"/>
    <n v="1830436"/>
  </r>
  <r>
    <x v="1"/>
    <x v="9"/>
    <n v="10"/>
    <x v="4"/>
    <n v="32702"/>
    <n v="1468"/>
    <n v="34154"/>
    <n v="2702866"/>
    <n v="3878852"/>
    <n v="6469740"/>
  </r>
  <r>
    <x v="1"/>
    <x v="9"/>
    <n v="10"/>
    <x v="4"/>
    <n v="26998"/>
    <n v="1168"/>
    <n v="28024"/>
    <n v="2575335"/>
    <n v="4743300"/>
    <n v="7105616"/>
  </r>
  <r>
    <x v="1"/>
    <x v="9"/>
    <n v="10"/>
    <x v="4"/>
    <n v="23704"/>
    <n v="714"/>
    <n v="32204"/>
    <n v="2212648"/>
    <n v="5396694"/>
    <n v="7979754"/>
  </r>
  <r>
    <x v="1"/>
    <x v="9"/>
    <n v="10"/>
    <x v="4"/>
    <n v="28614"/>
    <n v="1610"/>
    <n v="26378"/>
    <n v="2791293"/>
    <n v="5897177"/>
    <n v="9504570"/>
  </r>
  <r>
    <x v="1"/>
    <x v="9"/>
    <n v="10"/>
    <x v="4"/>
    <n v="32654"/>
    <n v="1332"/>
    <n v="35272"/>
    <n v="2718416"/>
    <n v="6053088"/>
    <n v="8194311"/>
  </r>
  <r>
    <x v="1"/>
    <x v="9"/>
    <n v="10"/>
    <x v="4"/>
    <n v="32158"/>
    <n v="1118"/>
    <n v="33018"/>
    <n v="2652062"/>
    <n v="6639902"/>
    <n v="9389611"/>
  </r>
  <r>
    <x v="1"/>
    <x v="9"/>
    <n v="10"/>
    <x v="0"/>
    <n v="25814"/>
    <n v="502"/>
    <n v="26304"/>
    <n v="2201999"/>
    <n v="1500820"/>
    <n v="1866920"/>
  </r>
  <r>
    <x v="1"/>
    <x v="9"/>
    <n v="10"/>
    <x v="0"/>
    <n v="28430"/>
    <n v="1102"/>
    <n v="27098"/>
    <n v="2973320"/>
    <n v="4988700"/>
    <n v="7236807"/>
  </r>
  <r>
    <x v="1"/>
    <x v="9"/>
    <n v="10"/>
    <x v="0"/>
    <n v="25880"/>
    <n v="890"/>
    <n v="29344"/>
    <n v="2678107"/>
    <n v="5361980"/>
    <n v="88904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ata_2" cacheId="10" applyNumberFormats="0" applyBorderFormats="0" applyFontFormats="0" applyPatternFormats="0" applyAlignmentFormats="0" applyWidthHeightFormats="0" dataCaption="" updatedVersion="8" compact="0" compactData="0">
  <location ref="M5:R7" firstHeaderRow="1" firstDataRow="2" firstDataCol="0" rowPageCount="3" colPageCount="1"/>
  <pivotFields count="10">
    <pivotField name="year" axis="axisPage" compact="0" outline="0" multipleItemSelectionAllowed="1" showAll="0">
      <items count="3">
        <item h="1" x="0"/>
        <item x="1"/>
        <item t="default"/>
      </items>
    </pivotField>
    <pivotField name="MonthName" axis="axisPage" compact="0" outline="0" multipleItemSelectionAllowed="1" showAll="0">
      <items count="13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t="default"/>
      </items>
    </pivotField>
    <pivotField name="month" compact="0" outline="0" multipleItemSelectionAllowed="1" showAll="0"/>
    <pivotField name="week_of_month" axis="axisPage" compact="0" outline="0" multipleItemSelectionAllowed="1" showAll="0">
      <items count="6">
        <item h="1" x="0"/>
        <item h="1" x="1"/>
        <item x="2"/>
        <item h="1" x="3"/>
        <item h="1" x="4"/>
        <item t="default"/>
      </items>
    </pivotField>
    <pivotField name="daily_confirmed" dataField="1" compact="0" outline="0" multipleItemSelectionAllowed="1" showAll="0"/>
    <pivotField name="daily_deceased" dataField="1" compact="0" outline="0" multipleItemSelectionAllowed="1" showAll="0"/>
    <pivotField name="daily_recovered" dataField="1" compact="0" outline="0" multipleItemSelectionAllowed="1" showAll="0"/>
    <pivotField name="daily_tested" dataField="1" compact="0" outline="0" multipleItemSelectionAllowed="1" showAll="0"/>
    <pivotField name="daily_vaccinated1" dataField="1" compact="0" outline="0" multipleItemSelectionAllowed="1" showAll="0"/>
    <pivotField name="daily_vaccinated2" dataField="1" compact="0" outline="0" multipleItemSelectionAllowe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3">
    <pageField fld="0" hier="0"/>
    <pageField fld="1" hier="0"/>
    <pageField fld="3" hier="0"/>
  </pageFields>
  <dataFields count="6">
    <dataField name="Sum of daily_tested" fld="7" baseField="0"/>
    <dataField name="Sum of daily_confirmed" fld="4" baseField="0"/>
    <dataField name="Sum of daily_vaccinated1" fld="8" baseField="0"/>
    <dataField name="Sum of daily_vaccinated2" fld="9" baseField="0"/>
    <dataField name="Sum of daily_recovered" fld="6" baseField="0"/>
    <dataField name="Sum of daily_deceased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Data_2 2" cacheId="10" applyNumberFormats="0" applyBorderFormats="0" applyFontFormats="0" applyPatternFormats="0" applyAlignmentFormats="0" applyWidthHeightFormats="0" dataCaption="" updatedVersion="8" compact="0" compactData="0">
  <location ref="M17:R19" firstHeaderRow="1" firstDataRow="2" firstDataCol="0" rowPageCount="3" colPageCount="1"/>
  <pivotFields count="10">
    <pivotField name="year" axis="axisPage" compact="0" outline="0" multipleItemSelectionAllowed="1" showAll="0">
      <items count="3">
        <item h="1" x="0"/>
        <item x="1"/>
        <item t="default"/>
      </items>
    </pivotField>
    <pivotField name="MonthName" axis="axisPage" compact="0" outline="0" multipleItemSelectionAllowed="1" showAll="0">
      <items count="13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t="default"/>
      </items>
    </pivotField>
    <pivotField name="month" compact="0" outline="0" multipleItemSelectionAllowed="1" showAll="0"/>
    <pivotField name="week_of_month" axis="axisPage" compact="0" outline="0" multipleItemSelectionAllowed="1" showAll="0">
      <items count="6">
        <item h="1" x="0"/>
        <item h="1" x="1"/>
        <item h="1" x="2"/>
        <item h="1" x="3"/>
        <item x="4"/>
        <item t="default"/>
      </items>
    </pivotField>
    <pivotField name="daily_confirmed" dataField="1" compact="0" outline="0" multipleItemSelectionAllowed="1" showAll="0"/>
    <pivotField name="daily_deceased" dataField="1" compact="0" outline="0" multipleItemSelectionAllowed="1" showAll="0"/>
    <pivotField name="daily_recovered" dataField="1" compact="0" outline="0" multipleItemSelectionAllowed="1" showAll="0"/>
    <pivotField name="daily_tested" dataField="1" compact="0" outline="0" multipleItemSelectionAllowed="1" showAll="0"/>
    <pivotField name="daily_vaccinated1" dataField="1" compact="0" outline="0" multipleItemSelectionAllowed="1" showAll="0"/>
    <pivotField name="daily_vaccinated2" dataField="1" compact="0" outline="0" multipleItemSelectionAllowe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3">
    <pageField fld="0" hier="0"/>
    <pageField fld="1" hier="0"/>
    <pageField fld="3" hier="0"/>
  </pageFields>
  <dataFields count="6">
    <dataField name="Sum of daily_tested" fld="7" baseField="0"/>
    <dataField name="Sum of daily_confirmed" fld="4" baseField="0"/>
    <dataField name="Sum of daily_vaccinated1" fld="8" baseField="0"/>
    <dataField name="Sum of daily_vaccinated2" fld="9" baseField="0"/>
    <dataField name="Sum of daily_recovered" fld="6" baseField="0"/>
    <dataField name="Sum of daily_deceased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Data_3" cacheId="5" applyNumberFormats="0" applyBorderFormats="0" applyFontFormats="0" applyPatternFormats="0" applyAlignmentFormats="0" applyWidthHeightFormats="0" dataCaption="" updatedVersion="8" compact="0" compactData="0">
  <location ref="O5:V43" firstHeaderRow="1" firstDataRow="2" firstDataCol="1" rowPageCount="1" colPageCount="1"/>
  <pivotFields count="12">
    <pivotField name="StateName" axis="axisRow" compact="0" outline="0" multipleItemSelectionAllowed="1" showAll="0" sortType="ascending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Statefilter" axis="axisPage" compact="0" outline="0" multipleItemSelectionAllowed="1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DistrictName" compact="0" outline="0" multipleItemSelectionAllowed="1" showAll="0"/>
    <pivotField name="DistrictFilter" compact="0" outline="0" multipleItemSelectionAllowed="1" showAll="0"/>
    <pivotField name="population" dataField="1" compact="0" outline="0" multipleItemSelectionAllowed="1" showAll="0"/>
    <pivotField name="date" compact="0" outline="0" multipleItemSelectionAllowed="1" showAll="0"/>
    <pivotField name="dose_1" dataField="1" compact="0" outline="0" multipleItemSelectionAllowed="1" showAll="0"/>
    <pivotField name="dose_2" dataField="1" compact="0" outline="0" multipleItemSelectionAllowed="1" showAll="0"/>
    <pivotField name="confirmed" dataField="1" compact="0" outline="0" multipleItemSelectionAllowed="1" showAll="0"/>
    <pivotField name="deceased" dataField="1" compact="0" outline="0" multipleItemSelectionAllowed="1" showAll="0"/>
    <pivotField name="recovered" dataField="1" compact="0" outline="0" multipleItemSelectionAllowed="1" showAll="0"/>
    <pivotField name="tested" dataField="1" compact="0" outline="0" multipleItemSelectionAllowe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" hier="0"/>
  </pageFields>
  <dataFields count="7">
    <dataField name="Sum of population" fld="4" baseField="0"/>
    <dataField name="Sum of tested" fld="11" baseField="0"/>
    <dataField name="Sum of confirmed" fld="8" baseField="0"/>
    <dataField name="Sum of dose_1" fld="6" baseField="0"/>
    <dataField name="Sum of dose_2" fld="7" baseField="0"/>
    <dataField name="Sum of recovered" fld="10" baseField="0"/>
    <dataField name="Sum of deceased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6B9F25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tabSelected="1" workbookViewId="0">
      <pane ySplit="1" topLeftCell="A2" activePane="bottomLeft" state="frozen"/>
      <selection pane="bottomLeft" activeCell="E6" sqref="E6"/>
    </sheetView>
  </sheetViews>
  <sheetFormatPr defaultColWidth="14.453125" defaultRowHeight="15" customHeight="1"/>
  <cols>
    <col min="1" max="1" width="5.54296875" customWidth="1"/>
    <col min="2" max="3" width="9.54296875" customWidth="1"/>
    <col min="4" max="4" width="9.81640625" customWidth="1"/>
    <col min="5" max="5" width="10.08984375" customWidth="1"/>
    <col min="6" max="6" width="9.7265625" customWidth="1"/>
    <col min="7" max="7" width="9.26953125" customWidth="1"/>
    <col min="8" max="8" width="11.54296875" customWidth="1"/>
    <col min="9" max="9" width="12" customWidth="1"/>
    <col min="10" max="10" width="10.26953125" customWidth="1"/>
    <col min="11" max="11" width="9.81640625" customWidth="1"/>
    <col min="12" max="12" width="12" customWidth="1"/>
    <col min="13" max="13" width="11.26953125" customWidth="1"/>
    <col min="14" max="14" width="9.54296875" customWidth="1"/>
    <col min="15" max="15" width="12.26953125" customWidth="1"/>
    <col min="16" max="16" width="10.81640625" customWidth="1"/>
    <col min="17" max="18" width="8.7265625" customWidth="1"/>
    <col min="19" max="19" width="19.26953125" customWidth="1"/>
    <col min="20" max="20" width="19.08984375" customWidth="1"/>
    <col min="21" max="21" width="22.7265625" customWidth="1"/>
    <col min="22" max="22" width="22.453125" customWidth="1"/>
    <col min="23" max="23" width="24.453125" customWidth="1"/>
    <col min="24" max="24" width="24.26953125" customWidth="1"/>
    <col min="25" max="25" width="24.453125" customWidth="1"/>
    <col min="26" max="26" width="24.26953125" customWidth="1"/>
    <col min="27" max="27" width="22.453125" customWidth="1"/>
    <col min="28" max="28" width="22.26953125" customWidth="1"/>
    <col min="29" max="29" width="22" customWidth="1"/>
    <col min="30" max="30" width="21.7265625" customWidth="1"/>
    <col min="31" max="31" width="17.54296875" customWidth="1"/>
  </cols>
  <sheetData>
    <row r="1" spans="1:31" ht="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2"/>
      <c r="U1" s="3"/>
      <c r="V1" s="31" t="s">
        <v>16</v>
      </c>
      <c r="W1" s="32"/>
      <c r="X1" s="32"/>
      <c r="Y1" s="32"/>
      <c r="Z1" s="32"/>
      <c r="AA1" s="33"/>
      <c r="AB1" s="3"/>
      <c r="AC1" s="3"/>
      <c r="AD1" s="3"/>
      <c r="AE1" s="4"/>
    </row>
    <row r="2" spans="1:31" ht="14.5">
      <c r="A2" s="5">
        <v>2020</v>
      </c>
      <c r="B2" s="5" t="s">
        <v>17</v>
      </c>
      <c r="C2" s="5">
        <v>1</v>
      </c>
      <c r="D2" s="5">
        <v>5</v>
      </c>
      <c r="E2" s="5">
        <v>2</v>
      </c>
      <c r="F2" s="5">
        <v>2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R2" s="6"/>
      <c r="S2" s="7" t="s">
        <v>0</v>
      </c>
      <c r="T2" s="8">
        <v>2021</v>
      </c>
      <c r="V2" s="34"/>
      <c r="W2" s="35"/>
      <c r="X2" s="35"/>
      <c r="Y2" s="35"/>
      <c r="Z2" s="35"/>
      <c r="AA2" s="36"/>
      <c r="AE2" s="9"/>
    </row>
    <row r="3" spans="1:31" ht="14.5">
      <c r="A3" s="5">
        <v>2020</v>
      </c>
      <c r="B3" s="5" t="s">
        <v>18</v>
      </c>
      <c r="C3" s="5">
        <v>99</v>
      </c>
      <c r="D3" s="5">
        <v>1</v>
      </c>
      <c r="E3" s="5">
        <v>2</v>
      </c>
      <c r="F3" s="5">
        <v>4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R3" s="6"/>
      <c r="S3" s="7" t="s">
        <v>1</v>
      </c>
      <c r="T3" s="10" t="s">
        <v>19</v>
      </c>
      <c r="V3" s="37"/>
      <c r="W3" s="38"/>
      <c r="X3" s="38"/>
      <c r="Y3" s="38"/>
      <c r="Z3" s="38"/>
      <c r="AA3" s="39"/>
      <c r="AE3" s="9"/>
    </row>
    <row r="4" spans="1:31" ht="14.5">
      <c r="A4" s="5">
        <v>2020</v>
      </c>
      <c r="B4" s="5" t="s">
        <v>18</v>
      </c>
      <c r="C4" s="5">
        <v>2</v>
      </c>
      <c r="D4" s="5">
        <v>1</v>
      </c>
      <c r="E4" s="5">
        <v>2</v>
      </c>
      <c r="F4" s="5">
        <v>6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R4" s="6"/>
      <c r="AE4" s="9"/>
    </row>
    <row r="5" spans="1:31" ht="14.5">
      <c r="A5" s="5">
        <v>2020</v>
      </c>
      <c r="B5" s="5" t="s">
        <v>18</v>
      </c>
      <c r="C5" s="5">
        <v>2</v>
      </c>
      <c r="D5" s="5">
        <v>2</v>
      </c>
      <c r="E5" s="5">
        <v>0</v>
      </c>
      <c r="F5" s="5">
        <v>6</v>
      </c>
      <c r="G5" s="5">
        <v>0</v>
      </c>
      <c r="H5" s="5">
        <v>0</v>
      </c>
      <c r="I5" s="5">
        <v>6</v>
      </c>
      <c r="J5" s="5">
        <v>6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R5" s="6"/>
      <c r="S5" s="7" t="s">
        <v>20</v>
      </c>
      <c r="T5" s="11" t="s">
        <v>21</v>
      </c>
      <c r="U5" s="11" t="s">
        <v>22</v>
      </c>
      <c r="V5" s="11" t="s">
        <v>23</v>
      </c>
      <c r="W5" s="11" t="s">
        <v>24</v>
      </c>
      <c r="X5" s="11" t="s">
        <v>25</v>
      </c>
      <c r="Y5" s="11" t="s">
        <v>26</v>
      </c>
      <c r="Z5" s="11" t="s">
        <v>27</v>
      </c>
      <c r="AA5" s="11" t="s">
        <v>28</v>
      </c>
      <c r="AB5" s="11" t="s">
        <v>29</v>
      </c>
      <c r="AC5" s="11" t="s">
        <v>30</v>
      </c>
      <c r="AD5" s="10" t="s">
        <v>31</v>
      </c>
      <c r="AE5" s="9"/>
    </row>
    <row r="6" spans="1:31" ht="14.5">
      <c r="A6" s="5">
        <v>2020</v>
      </c>
      <c r="B6" s="5" t="s">
        <v>32</v>
      </c>
      <c r="C6" s="5">
        <v>3</v>
      </c>
      <c r="D6" s="5">
        <v>1</v>
      </c>
      <c r="E6" s="5">
        <v>4</v>
      </c>
      <c r="F6" s="5">
        <v>10</v>
      </c>
      <c r="G6" s="5">
        <v>0</v>
      </c>
      <c r="H6" s="5">
        <v>0</v>
      </c>
      <c r="I6" s="5">
        <v>0</v>
      </c>
      <c r="J6" s="5">
        <v>6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R6" s="6"/>
      <c r="S6" s="7">
        <v>112921222</v>
      </c>
      <c r="T6" s="11">
        <v>1085571623</v>
      </c>
      <c r="U6" s="11">
        <v>2312010</v>
      </c>
      <c r="V6" s="11">
        <v>65621492</v>
      </c>
      <c r="W6" s="11">
        <v>272893204</v>
      </c>
      <c r="X6" s="11">
        <v>1004761148</v>
      </c>
      <c r="Y6" s="11">
        <v>94569335</v>
      </c>
      <c r="Z6" s="11">
        <v>300009011</v>
      </c>
      <c r="AA6" s="11">
        <v>2346544</v>
      </c>
      <c r="AB6" s="11">
        <v>63972658</v>
      </c>
      <c r="AC6" s="11">
        <v>29342</v>
      </c>
      <c r="AD6" s="10">
        <v>878108</v>
      </c>
      <c r="AE6" s="9"/>
    </row>
    <row r="7" spans="1:31" ht="14.5">
      <c r="A7" s="5">
        <v>2020</v>
      </c>
      <c r="B7" s="5" t="s">
        <v>32</v>
      </c>
      <c r="C7" s="5">
        <v>3</v>
      </c>
      <c r="D7" s="5">
        <v>1</v>
      </c>
      <c r="E7" s="5">
        <v>2</v>
      </c>
      <c r="F7" s="5">
        <v>12</v>
      </c>
      <c r="G7" s="5">
        <v>0</v>
      </c>
      <c r="H7" s="5">
        <v>0</v>
      </c>
      <c r="I7" s="5">
        <v>0</v>
      </c>
      <c r="J7" s="5">
        <v>6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R7" s="6"/>
      <c r="AE7" s="9"/>
    </row>
    <row r="8" spans="1:31" ht="14.5">
      <c r="A8" s="5">
        <v>2020</v>
      </c>
      <c r="B8" s="5" t="s">
        <v>32</v>
      </c>
      <c r="C8" s="5">
        <v>3</v>
      </c>
      <c r="D8" s="5">
        <v>1</v>
      </c>
      <c r="E8" s="5">
        <v>44</v>
      </c>
      <c r="F8" s="5">
        <v>56</v>
      </c>
      <c r="G8" s="5">
        <v>0</v>
      </c>
      <c r="H8" s="5">
        <v>0</v>
      </c>
      <c r="I8" s="5">
        <v>0</v>
      </c>
      <c r="J8" s="5">
        <v>6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R8" s="6"/>
      <c r="S8" s="40" t="s">
        <v>33</v>
      </c>
      <c r="T8" s="41"/>
      <c r="X8" s="40" t="s">
        <v>34</v>
      </c>
      <c r="Y8" s="41"/>
      <c r="AA8" s="40" t="s">
        <v>35</v>
      </c>
      <c r="AB8" s="41"/>
      <c r="AE8" s="9"/>
    </row>
    <row r="9" spans="1:31" ht="14.5">
      <c r="A9" s="5">
        <v>2020</v>
      </c>
      <c r="B9" s="5" t="s">
        <v>32</v>
      </c>
      <c r="C9" s="5">
        <v>3</v>
      </c>
      <c r="D9" s="5">
        <v>1</v>
      </c>
      <c r="E9" s="5">
        <v>4</v>
      </c>
      <c r="F9" s="5">
        <v>60</v>
      </c>
      <c r="G9" s="5">
        <v>0</v>
      </c>
      <c r="H9" s="5">
        <v>0</v>
      </c>
      <c r="I9" s="5">
        <v>0</v>
      </c>
      <c r="J9" s="5">
        <v>6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R9" s="29"/>
      <c r="S9" s="12" t="s">
        <v>36</v>
      </c>
      <c r="T9" s="12" t="e">
        <f>Y9</f>
        <v>#REF!</v>
      </c>
      <c r="X9" s="12" t="s">
        <v>36</v>
      </c>
      <c r="Y9" s="12" t="e">
        <f>GETPIVOTDATA("Sum of daily_tested",$S$5)</f>
        <v>#REF!</v>
      </c>
      <c r="AA9" s="12" t="s">
        <v>36</v>
      </c>
      <c r="AB9" s="12" t="e">
        <f>GETPIVOTDATA("Max of total_tested",$S$5)</f>
        <v>#REF!</v>
      </c>
      <c r="AE9" s="9"/>
    </row>
    <row r="10" spans="1:31" ht="14.5">
      <c r="A10" s="5">
        <v>2020</v>
      </c>
      <c r="B10" s="5" t="s">
        <v>32</v>
      </c>
      <c r="C10" s="5">
        <v>3</v>
      </c>
      <c r="D10" s="5">
        <v>1</v>
      </c>
      <c r="E10" s="5">
        <v>2</v>
      </c>
      <c r="F10" s="5">
        <v>62</v>
      </c>
      <c r="G10" s="5">
        <v>0</v>
      </c>
      <c r="H10" s="5">
        <v>0</v>
      </c>
      <c r="I10" s="5">
        <v>0</v>
      </c>
      <c r="J10" s="5">
        <v>6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R10" s="30"/>
      <c r="S10" s="12" t="s">
        <v>37</v>
      </c>
      <c r="T10" s="12" t="e">
        <f>AB9</f>
        <v>#REF!</v>
      </c>
      <c r="X10" s="12" t="s">
        <v>38</v>
      </c>
      <c r="Y10" s="12" t="e">
        <f>GETPIVOTDATA("Sum of daily_confirmed",$S$5)</f>
        <v>#REF!</v>
      </c>
      <c r="AA10" s="12" t="s">
        <v>38</v>
      </c>
      <c r="AB10" s="12" t="e">
        <f>GETPIVOTDATA("Max of total_confirmed",$S$5)</f>
        <v>#REF!</v>
      </c>
      <c r="AE10" s="9"/>
    </row>
    <row r="11" spans="1:31" ht="14.5">
      <c r="A11" s="5">
        <v>2020</v>
      </c>
      <c r="B11" s="5" t="s">
        <v>32</v>
      </c>
      <c r="C11" s="5">
        <v>3</v>
      </c>
      <c r="D11" s="5">
        <v>1</v>
      </c>
      <c r="E11" s="5">
        <v>6</v>
      </c>
      <c r="F11" s="5">
        <v>68</v>
      </c>
      <c r="G11" s="5">
        <v>0</v>
      </c>
      <c r="H11" s="5">
        <v>0</v>
      </c>
      <c r="I11" s="5">
        <v>0</v>
      </c>
      <c r="J11" s="5">
        <v>6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R11" s="29"/>
      <c r="S11" s="12" t="s">
        <v>38</v>
      </c>
      <c r="T11" s="12" t="e">
        <f>Y10</f>
        <v>#REF!</v>
      </c>
      <c r="X11" s="12" t="s">
        <v>39</v>
      </c>
      <c r="Y11" s="12" t="e">
        <f>GETPIVOTDATA("Sum of daily_vaccinated1",$S$5)</f>
        <v>#REF!</v>
      </c>
      <c r="AA11" s="12" t="s">
        <v>39</v>
      </c>
      <c r="AB11" s="12" t="e">
        <f>GETPIVOTDATA("Max of total_vaccinated1",$S$5)</f>
        <v>#REF!</v>
      </c>
      <c r="AE11" s="9"/>
    </row>
    <row r="12" spans="1:31" ht="14.5">
      <c r="A12" s="5">
        <v>2020</v>
      </c>
      <c r="B12" s="5" t="s">
        <v>32</v>
      </c>
      <c r="C12" s="5">
        <v>3</v>
      </c>
      <c r="D12" s="5">
        <v>2</v>
      </c>
      <c r="E12" s="5">
        <v>10</v>
      </c>
      <c r="F12" s="5">
        <v>78</v>
      </c>
      <c r="G12" s="5">
        <v>0</v>
      </c>
      <c r="H12" s="5">
        <v>0</v>
      </c>
      <c r="I12" s="5">
        <v>0</v>
      </c>
      <c r="J12" s="5">
        <v>6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R12" s="30"/>
      <c r="S12" s="12" t="s">
        <v>40</v>
      </c>
      <c r="T12" s="12" t="e">
        <f>AB10</f>
        <v>#REF!</v>
      </c>
      <c r="X12" s="12" t="s">
        <v>41</v>
      </c>
      <c r="Y12" s="12" t="e">
        <f>GETPIVOTDATA("Sum of daily_vaccinated2",$S$5)</f>
        <v>#REF!</v>
      </c>
      <c r="AA12" s="12" t="s">
        <v>41</v>
      </c>
      <c r="AB12" s="12" t="e">
        <f>GETPIVOTDATA("Max of total_vaccinated2",$S$5)</f>
        <v>#REF!</v>
      </c>
      <c r="AE12" s="9"/>
    </row>
    <row r="13" spans="1:31" ht="14.5">
      <c r="A13" s="5">
        <v>2020</v>
      </c>
      <c r="B13" s="5" t="s">
        <v>32</v>
      </c>
      <c r="C13" s="5">
        <v>3</v>
      </c>
      <c r="D13" s="5">
        <v>2</v>
      </c>
      <c r="E13" s="5">
        <v>18</v>
      </c>
      <c r="F13" s="5">
        <v>96</v>
      </c>
      <c r="G13" s="5">
        <v>0</v>
      </c>
      <c r="H13" s="5">
        <v>0</v>
      </c>
      <c r="I13" s="5">
        <v>0</v>
      </c>
      <c r="J13" s="5">
        <v>6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R13" s="29"/>
      <c r="S13" s="12" t="s">
        <v>39</v>
      </c>
      <c r="T13" s="12" t="e">
        <f>Y11</f>
        <v>#REF!</v>
      </c>
      <c r="X13" s="12" t="s">
        <v>42</v>
      </c>
      <c r="Y13" s="12" t="e">
        <f>GETPIVOTDATA("Sum of daily_recovered",$S$5)</f>
        <v>#REF!</v>
      </c>
      <c r="AA13" s="12" t="s">
        <v>42</v>
      </c>
      <c r="AB13" s="12" t="e">
        <f>GETPIVOTDATA("Max of total_recovered",$S$5)</f>
        <v>#REF!</v>
      </c>
      <c r="AE13" s="9"/>
    </row>
    <row r="14" spans="1:31" ht="14.5">
      <c r="A14" s="5">
        <v>2020</v>
      </c>
      <c r="B14" s="5" t="s">
        <v>32</v>
      </c>
      <c r="C14" s="5">
        <v>3</v>
      </c>
      <c r="D14" s="5">
        <v>2</v>
      </c>
      <c r="E14" s="5">
        <v>30</v>
      </c>
      <c r="F14" s="5">
        <v>126</v>
      </c>
      <c r="G14" s="5">
        <v>0</v>
      </c>
      <c r="H14" s="5">
        <v>0</v>
      </c>
      <c r="I14" s="5">
        <v>0</v>
      </c>
      <c r="J14" s="5">
        <v>6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R14" s="30"/>
      <c r="S14" s="12" t="s">
        <v>43</v>
      </c>
      <c r="T14" s="12" t="e">
        <f>AB11</f>
        <v>#REF!</v>
      </c>
      <c r="X14" s="12" t="s">
        <v>44</v>
      </c>
      <c r="Y14" s="12" t="e">
        <f>GETPIVOTDATA("Sum of daily_deceased",$S$5)</f>
        <v>#REF!</v>
      </c>
      <c r="AA14" s="12" t="s">
        <v>44</v>
      </c>
      <c r="AB14" s="12" t="e">
        <f>GETPIVOTDATA("Max of total_deceased",$S$5)</f>
        <v>#REF!</v>
      </c>
      <c r="AE14" s="9"/>
    </row>
    <row r="15" spans="1:31" ht="14.5">
      <c r="A15" s="5">
        <v>2020</v>
      </c>
      <c r="B15" s="5" t="s">
        <v>32</v>
      </c>
      <c r="C15" s="5">
        <v>3</v>
      </c>
      <c r="D15" s="5">
        <v>2</v>
      </c>
      <c r="E15" s="5">
        <v>16</v>
      </c>
      <c r="F15" s="5">
        <v>142</v>
      </c>
      <c r="G15" s="5">
        <v>0</v>
      </c>
      <c r="H15" s="5">
        <v>0</v>
      </c>
      <c r="I15" s="5">
        <v>0</v>
      </c>
      <c r="J15" s="5">
        <v>6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R15" s="29"/>
      <c r="S15" s="12" t="s">
        <v>41</v>
      </c>
      <c r="T15" s="12" t="e">
        <f>Y12</f>
        <v>#REF!</v>
      </c>
      <c r="AE15" s="9"/>
    </row>
    <row r="16" spans="1:31" ht="14.5">
      <c r="A16" s="5">
        <v>2020</v>
      </c>
      <c r="B16" s="5" t="s">
        <v>32</v>
      </c>
      <c r="C16" s="5">
        <v>3</v>
      </c>
      <c r="D16" s="5">
        <v>2</v>
      </c>
      <c r="E16" s="5">
        <v>20</v>
      </c>
      <c r="F16" s="5">
        <v>162</v>
      </c>
      <c r="G16" s="5">
        <v>0</v>
      </c>
      <c r="H16" s="5">
        <v>0</v>
      </c>
      <c r="I16" s="5">
        <v>0</v>
      </c>
      <c r="J16" s="5">
        <v>6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R16" s="30"/>
      <c r="S16" s="12" t="s">
        <v>45</v>
      </c>
      <c r="T16" s="12" t="e">
        <f>AB12</f>
        <v>#REF!</v>
      </c>
      <c r="AE16" s="9"/>
    </row>
    <row r="17" spans="1:31" ht="14.5">
      <c r="A17" s="5">
        <v>2020</v>
      </c>
      <c r="B17" s="5" t="s">
        <v>32</v>
      </c>
      <c r="C17" s="5">
        <v>3</v>
      </c>
      <c r="D17" s="5">
        <v>2</v>
      </c>
      <c r="E17" s="5">
        <v>20</v>
      </c>
      <c r="F17" s="5">
        <v>182</v>
      </c>
      <c r="G17" s="5">
        <v>2</v>
      </c>
      <c r="H17" s="5">
        <v>2</v>
      </c>
      <c r="I17" s="5">
        <v>0</v>
      </c>
      <c r="J17" s="5">
        <v>6</v>
      </c>
      <c r="K17" s="5">
        <v>6500</v>
      </c>
      <c r="L17" s="5">
        <v>6500</v>
      </c>
      <c r="M17" s="5">
        <v>0</v>
      </c>
      <c r="N17" s="5">
        <v>0</v>
      </c>
      <c r="O17" s="5">
        <v>0</v>
      </c>
      <c r="P17" s="5">
        <v>0</v>
      </c>
      <c r="R17" s="29"/>
      <c r="S17" s="12" t="s">
        <v>42</v>
      </c>
      <c r="T17" s="12" t="e">
        <f>Y13</f>
        <v>#REF!</v>
      </c>
      <c r="V17" s="5" t="s">
        <v>46</v>
      </c>
      <c r="W17" s="13" t="e">
        <f>Data_1!Y10/Data_1!Y9</f>
        <v>#REF!</v>
      </c>
      <c r="AE17" s="9"/>
    </row>
    <row r="18" spans="1:31" ht="14.5">
      <c r="A18" s="5">
        <v>2020</v>
      </c>
      <c r="B18" s="5" t="s">
        <v>32</v>
      </c>
      <c r="C18" s="5">
        <v>3</v>
      </c>
      <c r="D18" s="5">
        <v>2</v>
      </c>
      <c r="E18" s="5">
        <v>22</v>
      </c>
      <c r="F18" s="5">
        <v>204</v>
      </c>
      <c r="G18" s="5">
        <v>0</v>
      </c>
      <c r="H18" s="5">
        <v>2</v>
      </c>
      <c r="I18" s="5">
        <v>0</v>
      </c>
      <c r="J18" s="5">
        <v>6</v>
      </c>
      <c r="K18" s="5">
        <v>0</v>
      </c>
      <c r="L18" s="5">
        <v>6500</v>
      </c>
      <c r="M18" s="5">
        <v>0</v>
      </c>
      <c r="N18" s="5">
        <v>0</v>
      </c>
      <c r="O18" s="5">
        <v>0</v>
      </c>
      <c r="P18" s="5">
        <v>0</v>
      </c>
      <c r="R18" s="30"/>
      <c r="S18" s="12" t="s">
        <v>47</v>
      </c>
      <c r="T18" s="12" t="e">
        <f>AB13</f>
        <v>#REF!</v>
      </c>
      <c r="V18" s="5" t="s">
        <v>48</v>
      </c>
      <c r="W18" s="13" t="e">
        <f>AB10/AB9</f>
        <v>#REF!</v>
      </c>
      <c r="AE18" s="9"/>
    </row>
    <row r="19" spans="1:31" ht="15" customHeight="1">
      <c r="A19" s="5">
        <v>2020</v>
      </c>
      <c r="B19" s="5" t="s">
        <v>32</v>
      </c>
      <c r="C19" s="5">
        <v>3</v>
      </c>
      <c r="D19" s="5">
        <v>3</v>
      </c>
      <c r="E19" s="5">
        <v>20</v>
      </c>
      <c r="F19" s="5">
        <v>224</v>
      </c>
      <c r="G19" s="5">
        <v>0</v>
      </c>
      <c r="H19" s="5">
        <v>2</v>
      </c>
      <c r="I19" s="5">
        <v>0</v>
      </c>
      <c r="J19" s="5">
        <v>6</v>
      </c>
      <c r="K19" s="5">
        <v>0</v>
      </c>
      <c r="L19" s="5">
        <v>6500</v>
      </c>
      <c r="M19" s="5">
        <v>0</v>
      </c>
      <c r="N19" s="5">
        <v>0</v>
      </c>
      <c r="O19" s="5">
        <v>0</v>
      </c>
      <c r="P19" s="5">
        <v>0</v>
      </c>
      <c r="R19" s="29"/>
      <c r="S19" s="12" t="s">
        <v>44</v>
      </c>
      <c r="T19" s="12" t="e">
        <f>Y14</f>
        <v>#REF!</v>
      </c>
      <c r="V19" s="5" t="s">
        <v>49</v>
      </c>
      <c r="W19" s="13" t="e">
        <f>AB13/AB10</f>
        <v>#REF!</v>
      </c>
      <c r="AE19" s="9"/>
    </row>
    <row r="20" spans="1:31" ht="14.5">
      <c r="A20" s="5">
        <v>2020</v>
      </c>
      <c r="B20" s="5" t="s">
        <v>32</v>
      </c>
      <c r="C20" s="5">
        <v>3</v>
      </c>
      <c r="D20" s="5">
        <v>3</v>
      </c>
      <c r="E20" s="5">
        <v>28</v>
      </c>
      <c r="F20" s="5">
        <v>252</v>
      </c>
      <c r="G20" s="5">
        <v>0</v>
      </c>
      <c r="H20" s="5">
        <v>2</v>
      </c>
      <c r="I20" s="5">
        <v>0</v>
      </c>
      <c r="J20" s="5">
        <v>6</v>
      </c>
      <c r="K20" s="5">
        <v>0</v>
      </c>
      <c r="L20" s="5">
        <v>6500</v>
      </c>
      <c r="M20" s="5">
        <v>0</v>
      </c>
      <c r="N20" s="5">
        <v>0</v>
      </c>
      <c r="O20" s="5">
        <v>0</v>
      </c>
      <c r="P20" s="5">
        <v>0</v>
      </c>
      <c r="R20" s="30"/>
      <c r="S20" s="12" t="s">
        <v>50</v>
      </c>
      <c r="T20" s="12" t="e">
        <f>AB14</f>
        <v>#REF!</v>
      </c>
      <c r="V20" s="5" t="s">
        <v>51</v>
      </c>
      <c r="W20" s="13" t="e">
        <f>AB14/AB10</f>
        <v>#REF!</v>
      </c>
      <c r="AE20" s="9"/>
    </row>
    <row r="21" spans="1:31" ht="15.75" customHeight="1">
      <c r="A21" s="5">
        <v>2020</v>
      </c>
      <c r="B21" s="5" t="s">
        <v>32</v>
      </c>
      <c r="C21" s="5">
        <v>3</v>
      </c>
      <c r="D21" s="5">
        <v>3</v>
      </c>
      <c r="E21" s="5">
        <v>40</v>
      </c>
      <c r="F21" s="5">
        <v>292</v>
      </c>
      <c r="G21" s="5">
        <v>0</v>
      </c>
      <c r="H21" s="5">
        <v>2</v>
      </c>
      <c r="I21" s="5">
        <v>0</v>
      </c>
      <c r="J21" s="5">
        <v>6</v>
      </c>
      <c r="K21" s="5">
        <v>0</v>
      </c>
      <c r="L21" s="5">
        <v>6500</v>
      </c>
      <c r="M21" s="5">
        <v>0</v>
      </c>
      <c r="N21" s="5">
        <v>0</v>
      </c>
      <c r="O21" s="5">
        <v>0</v>
      </c>
      <c r="P21" s="5">
        <v>0</v>
      </c>
      <c r="R21" s="6"/>
      <c r="AE21" s="9"/>
    </row>
    <row r="22" spans="1:31" ht="15.75" customHeight="1">
      <c r="A22" s="5">
        <v>2020</v>
      </c>
      <c r="B22" s="5" t="s">
        <v>32</v>
      </c>
      <c r="C22" s="5">
        <v>3</v>
      </c>
      <c r="D22" s="5">
        <v>3</v>
      </c>
      <c r="E22" s="5">
        <v>50</v>
      </c>
      <c r="F22" s="5">
        <v>342</v>
      </c>
      <c r="G22" s="5">
        <v>0</v>
      </c>
      <c r="H22" s="5">
        <v>2</v>
      </c>
      <c r="I22" s="5">
        <v>0</v>
      </c>
      <c r="J22" s="5">
        <v>6</v>
      </c>
      <c r="K22" s="5">
        <v>6625</v>
      </c>
      <c r="L22" s="5">
        <v>13125</v>
      </c>
      <c r="M22" s="5">
        <v>0</v>
      </c>
      <c r="N22" s="5">
        <v>0</v>
      </c>
      <c r="O22" s="5">
        <v>0</v>
      </c>
      <c r="P22" s="5">
        <v>0</v>
      </c>
      <c r="R22" s="14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6"/>
    </row>
    <row r="23" spans="1:31" ht="15.75" customHeight="1">
      <c r="A23" s="5">
        <v>2020</v>
      </c>
      <c r="B23" s="5" t="s">
        <v>32</v>
      </c>
      <c r="C23" s="5">
        <v>3</v>
      </c>
      <c r="D23" s="5">
        <v>3</v>
      </c>
      <c r="E23" s="5">
        <v>54</v>
      </c>
      <c r="F23" s="5">
        <v>396</v>
      </c>
      <c r="G23" s="5">
        <v>0</v>
      </c>
      <c r="H23" s="5">
        <v>2</v>
      </c>
      <c r="I23" s="5">
        <v>0</v>
      </c>
      <c r="J23" s="5">
        <v>6</v>
      </c>
      <c r="K23" s="5">
        <v>1050</v>
      </c>
      <c r="L23" s="5">
        <v>14175</v>
      </c>
      <c r="M23" s="5">
        <v>0</v>
      </c>
      <c r="N23" s="5">
        <v>0</v>
      </c>
      <c r="O23" s="5">
        <v>0</v>
      </c>
      <c r="P23" s="5">
        <v>0</v>
      </c>
    </row>
    <row r="24" spans="1:31" ht="15.75" customHeight="1">
      <c r="A24" s="5">
        <v>2020</v>
      </c>
      <c r="B24" s="5" t="s">
        <v>32</v>
      </c>
      <c r="C24" s="5">
        <v>3</v>
      </c>
      <c r="D24" s="5">
        <v>3</v>
      </c>
      <c r="E24" s="5">
        <v>116</v>
      </c>
      <c r="F24" s="5">
        <v>512</v>
      </c>
      <c r="G24" s="5">
        <v>0</v>
      </c>
      <c r="H24" s="5">
        <v>2</v>
      </c>
      <c r="I24" s="5">
        <v>2</v>
      </c>
      <c r="J24" s="5">
        <v>8</v>
      </c>
      <c r="K24" s="5">
        <v>1229</v>
      </c>
      <c r="L24" s="5">
        <v>15404</v>
      </c>
      <c r="M24" s="5">
        <v>0</v>
      </c>
      <c r="N24" s="5">
        <v>0</v>
      </c>
      <c r="O24" s="5">
        <v>0</v>
      </c>
      <c r="P24" s="5">
        <v>0</v>
      </c>
    </row>
    <row r="25" spans="1:31" ht="15.75" customHeight="1">
      <c r="A25" s="5">
        <v>2020</v>
      </c>
      <c r="B25" s="5" t="s">
        <v>32</v>
      </c>
      <c r="C25" s="5">
        <v>3</v>
      </c>
      <c r="D25" s="5">
        <v>3</v>
      </c>
      <c r="E25" s="5">
        <v>156</v>
      </c>
      <c r="F25" s="5">
        <v>668</v>
      </c>
      <c r="G25" s="5">
        <v>0</v>
      </c>
      <c r="H25" s="5">
        <v>2</v>
      </c>
      <c r="I25" s="5">
        <v>0</v>
      </c>
      <c r="J25" s="5">
        <v>8</v>
      </c>
      <c r="K25" s="5">
        <v>1507</v>
      </c>
      <c r="L25" s="5">
        <v>16911</v>
      </c>
      <c r="M25" s="5">
        <v>0</v>
      </c>
      <c r="N25" s="5">
        <v>0</v>
      </c>
      <c r="O25" s="5">
        <v>0</v>
      </c>
      <c r="P25" s="5">
        <v>0</v>
      </c>
    </row>
    <row r="26" spans="1:31" ht="15.75" customHeight="1">
      <c r="A26" s="5">
        <v>2020</v>
      </c>
      <c r="B26" s="5" t="s">
        <v>32</v>
      </c>
      <c r="C26" s="5">
        <v>3</v>
      </c>
      <c r="D26" s="5">
        <v>4</v>
      </c>
      <c r="E26" s="5">
        <v>138</v>
      </c>
      <c r="F26" s="5">
        <v>806</v>
      </c>
      <c r="G26" s="5">
        <v>0</v>
      </c>
      <c r="H26" s="5">
        <v>2</v>
      </c>
      <c r="I26" s="5">
        <v>0</v>
      </c>
      <c r="J26" s="5">
        <v>8</v>
      </c>
      <c r="K26" s="5">
        <v>1216</v>
      </c>
      <c r="L26" s="5">
        <v>18127</v>
      </c>
      <c r="M26" s="5">
        <v>0</v>
      </c>
      <c r="N26" s="5">
        <v>0</v>
      </c>
      <c r="O26" s="5">
        <v>0</v>
      </c>
      <c r="P26" s="5">
        <v>0</v>
      </c>
    </row>
    <row r="27" spans="1:31" ht="15.75" customHeight="1">
      <c r="A27" s="5">
        <v>2020</v>
      </c>
      <c r="B27" s="5" t="s">
        <v>32</v>
      </c>
      <c r="C27" s="5">
        <v>3</v>
      </c>
      <c r="D27" s="5">
        <v>4</v>
      </c>
      <c r="E27" s="5">
        <v>188</v>
      </c>
      <c r="F27" s="5">
        <v>994</v>
      </c>
      <c r="G27" s="5">
        <v>0</v>
      </c>
      <c r="H27" s="5">
        <v>2</v>
      </c>
      <c r="I27" s="5">
        <v>0</v>
      </c>
      <c r="J27" s="5">
        <v>8</v>
      </c>
      <c r="K27" s="5">
        <v>2580</v>
      </c>
      <c r="L27" s="5">
        <v>20707</v>
      </c>
      <c r="M27" s="5">
        <v>0</v>
      </c>
      <c r="N27" s="5">
        <v>0</v>
      </c>
      <c r="O27" s="5">
        <v>0</v>
      </c>
      <c r="P27" s="5">
        <v>0</v>
      </c>
    </row>
    <row r="28" spans="1:31" ht="15.75" customHeight="1">
      <c r="A28" s="5">
        <v>2020</v>
      </c>
      <c r="B28" s="5" t="s">
        <v>32</v>
      </c>
      <c r="C28" s="5">
        <v>3</v>
      </c>
      <c r="D28" s="5">
        <v>4</v>
      </c>
      <c r="E28" s="5">
        <v>148</v>
      </c>
      <c r="F28" s="5">
        <v>1142</v>
      </c>
      <c r="G28" s="5">
        <v>0</v>
      </c>
      <c r="H28" s="5">
        <v>2</v>
      </c>
      <c r="I28" s="5">
        <v>4</v>
      </c>
      <c r="J28" s="5">
        <v>12</v>
      </c>
      <c r="K28" s="5">
        <v>1987</v>
      </c>
      <c r="L28" s="5">
        <v>22694</v>
      </c>
      <c r="M28" s="5">
        <v>0</v>
      </c>
      <c r="N28" s="5">
        <v>0</v>
      </c>
      <c r="O28" s="5">
        <v>0</v>
      </c>
      <c r="P28" s="5">
        <v>0</v>
      </c>
    </row>
    <row r="29" spans="1:31" ht="15.75" customHeight="1">
      <c r="A29" s="5">
        <v>2020</v>
      </c>
      <c r="B29" s="5" t="s">
        <v>32</v>
      </c>
      <c r="C29" s="5">
        <v>3</v>
      </c>
      <c r="D29" s="5">
        <v>4</v>
      </c>
      <c r="E29" s="5">
        <v>172</v>
      </c>
      <c r="F29" s="5">
        <v>1314</v>
      </c>
      <c r="G29" s="5">
        <v>0</v>
      </c>
      <c r="H29" s="5">
        <v>2</v>
      </c>
      <c r="I29" s="5">
        <v>0</v>
      </c>
      <c r="J29" s="5">
        <v>12</v>
      </c>
      <c r="K29" s="5">
        <v>2450</v>
      </c>
      <c r="L29" s="5">
        <v>25144</v>
      </c>
      <c r="M29" s="5">
        <v>0</v>
      </c>
      <c r="N29" s="5">
        <v>0</v>
      </c>
      <c r="O29" s="5">
        <v>0</v>
      </c>
      <c r="P29" s="5">
        <v>0</v>
      </c>
    </row>
    <row r="30" spans="1:31" ht="15.75" customHeight="1">
      <c r="A30" s="5">
        <v>2020</v>
      </c>
      <c r="B30" s="5" t="s">
        <v>32</v>
      </c>
      <c r="C30" s="5">
        <v>3</v>
      </c>
      <c r="D30" s="5">
        <v>4</v>
      </c>
      <c r="E30" s="5">
        <v>146</v>
      </c>
      <c r="F30" s="5">
        <v>1460</v>
      </c>
      <c r="G30" s="5">
        <v>2</v>
      </c>
      <c r="H30" s="5">
        <v>4</v>
      </c>
      <c r="I30" s="5">
        <v>0</v>
      </c>
      <c r="J30" s="5">
        <v>12</v>
      </c>
      <c r="K30" s="5">
        <v>2544</v>
      </c>
      <c r="L30" s="5">
        <v>27688</v>
      </c>
      <c r="M30" s="5">
        <v>0</v>
      </c>
      <c r="N30" s="5">
        <v>0</v>
      </c>
      <c r="O30" s="5">
        <v>0</v>
      </c>
      <c r="P30" s="5">
        <v>0</v>
      </c>
    </row>
    <row r="31" spans="1:31" ht="15.75" customHeight="1">
      <c r="A31" s="5">
        <v>2020</v>
      </c>
      <c r="B31" s="5" t="s">
        <v>32</v>
      </c>
      <c r="C31" s="5">
        <v>3</v>
      </c>
      <c r="D31" s="5">
        <v>4</v>
      </c>
      <c r="E31" s="5">
        <v>306</v>
      </c>
      <c r="F31" s="5">
        <v>1766</v>
      </c>
      <c r="G31" s="5">
        <v>2</v>
      </c>
      <c r="H31" s="5">
        <v>6</v>
      </c>
      <c r="I31" s="5">
        <v>4</v>
      </c>
      <c r="J31" s="5">
        <v>16</v>
      </c>
      <c r="K31" s="5">
        <v>0</v>
      </c>
      <c r="L31" s="5">
        <v>27688</v>
      </c>
      <c r="M31" s="5">
        <v>0</v>
      </c>
      <c r="N31" s="5">
        <v>0</v>
      </c>
      <c r="O31" s="5">
        <v>0</v>
      </c>
      <c r="P31" s="5">
        <v>0</v>
      </c>
    </row>
    <row r="32" spans="1:31" ht="15.75" customHeight="1">
      <c r="A32" s="5">
        <v>2020</v>
      </c>
      <c r="B32" s="5" t="s">
        <v>32</v>
      </c>
      <c r="C32" s="5">
        <v>3</v>
      </c>
      <c r="D32" s="5">
        <v>4</v>
      </c>
      <c r="E32" s="5">
        <v>272</v>
      </c>
      <c r="F32" s="5">
        <v>2038</v>
      </c>
      <c r="G32" s="5">
        <v>0</v>
      </c>
      <c r="H32" s="5">
        <v>6</v>
      </c>
      <c r="I32" s="5">
        <v>0</v>
      </c>
      <c r="J32" s="5">
        <v>16</v>
      </c>
      <c r="K32" s="5">
        <v>0</v>
      </c>
      <c r="L32" s="5">
        <v>27688</v>
      </c>
      <c r="M32" s="5">
        <v>0</v>
      </c>
      <c r="N32" s="5">
        <v>0</v>
      </c>
      <c r="O32" s="5">
        <v>0</v>
      </c>
      <c r="P32" s="5">
        <v>0</v>
      </c>
    </row>
    <row r="33" spans="1:16" ht="15.75" customHeight="1">
      <c r="A33" s="5">
        <v>2020</v>
      </c>
      <c r="B33" s="5" t="s">
        <v>32</v>
      </c>
      <c r="C33" s="5">
        <v>3</v>
      </c>
      <c r="D33" s="5">
        <v>5</v>
      </c>
      <c r="E33" s="5">
        <v>240</v>
      </c>
      <c r="F33" s="5">
        <v>2278</v>
      </c>
      <c r="G33" s="5">
        <v>50</v>
      </c>
      <c r="H33" s="5">
        <v>56</v>
      </c>
      <c r="I33" s="5">
        <v>182</v>
      </c>
      <c r="J33" s="5">
        <v>198</v>
      </c>
      <c r="K33" s="5">
        <v>0</v>
      </c>
      <c r="L33" s="5">
        <v>27688</v>
      </c>
      <c r="M33" s="5">
        <v>0</v>
      </c>
      <c r="N33" s="5">
        <v>0</v>
      </c>
      <c r="O33" s="5">
        <v>0</v>
      </c>
      <c r="P33" s="5">
        <v>0</v>
      </c>
    </row>
    <row r="34" spans="1:16" ht="15.75" customHeight="1">
      <c r="A34" s="5">
        <v>2020</v>
      </c>
      <c r="B34" s="5" t="s">
        <v>32</v>
      </c>
      <c r="C34" s="5">
        <v>3</v>
      </c>
      <c r="D34" s="5">
        <v>5</v>
      </c>
      <c r="E34" s="5">
        <v>374</v>
      </c>
      <c r="F34" s="5">
        <v>2652</v>
      </c>
      <c r="G34" s="5">
        <v>26</v>
      </c>
      <c r="H34" s="5">
        <v>82</v>
      </c>
      <c r="I34" s="5">
        <v>84</v>
      </c>
      <c r="J34" s="5">
        <v>282</v>
      </c>
      <c r="K34" s="5">
        <v>10754</v>
      </c>
      <c r="L34" s="5">
        <v>38442</v>
      </c>
      <c r="M34" s="5">
        <v>0</v>
      </c>
      <c r="N34" s="5">
        <v>0</v>
      </c>
      <c r="O34" s="5">
        <v>0</v>
      </c>
      <c r="P34" s="5">
        <v>0</v>
      </c>
    </row>
    <row r="35" spans="1:16" ht="15.75" customHeight="1">
      <c r="A35" s="5">
        <v>2020</v>
      </c>
      <c r="B35" s="5" t="s">
        <v>32</v>
      </c>
      <c r="C35" s="5">
        <v>3</v>
      </c>
      <c r="D35" s="5">
        <v>5</v>
      </c>
      <c r="E35" s="5">
        <v>618</v>
      </c>
      <c r="F35" s="5">
        <v>3270</v>
      </c>
      <c r="G35" s="5">
        <v>12</v>
      </c>
      <c r="H35" s="5">
        <v>94</v>
      </c>
      <c r="I35" s="5">
        <v>38</v>
      </c>
      <c r="J35" s="5">
        <v>320</v>
      </c>
      <c r="K35" s="5">
        <v>4346</v>
      </c>
      <c r="L35" s="5">
        <v>42788</v>
      </c>
      <c r="M35" s="5">
        <v>0</v>
      </c>
      <c r="N35" s="5">
        <v>0</v>
      </c>
      <c r="O35" s="5">
        <v>0</v>
      </c>
      <c r="P35" s="5">
        <v>0</v>
      </c>
    </row>
    <row r="36" spans="1:16" ht="15.75" customHeight="1">
      <c r="A36" s="5">
        <v>2020</v>
      </c>
      <c r="B36" s="5" t="s">
        <v>52</v>
      </c>
      <c r="C36" s="5">
        <v>4</v>
      </c>
      <c r="D36" s="5">
        <v>1</v>
      </c>
      <c r="E36" s="5">
        <v>848</v>
      </c>
      <c r="F36" s="5">
        <v>4118</v>
      </c>
      <c r="G36" s="5">
        <v>22</v>
      </c>
      <c r="H36" s="5">
        <v>116</v>
      </c>
      <c r="I36" s="5">
        <v>18</v>
      </c>
      <c r="J36" s="5">
        <v>338</v>
      </c>
      <c r="K36" s="5">
        <v>16408</v>
      </c>
      <c r="L36" s="5">
        <v>59196</v>
      </c>
      <c r="M36" s="5">
        <v>0</v>
      </c>
      <c r="N36" s="5">
        <v>0</v>
      </c>
      <c r="O36" s="5">
        <v>0</v>
      </c>
      <c r="P36" s="5">
        <v>0</v>
      </c>
    </row>
    <row r="37" spans="1:16" ht="15.75" customHeight="1">
      <c r="A37" s="5">
        <v>2020</v>
      </c>
      <c r="B37" s="5" t="s">
        <v>52</v>
      </c>
      <c r="C37" s="5">
        <v>4</v>
      </c>
      <c r="D37" s="5">
        <v>1</v>
      </c>
      <c r="E37" s="5">
        <v>972</v>
      </c>
      <c r="F37" s="5">
        <v>5090</v>
      </c>
      <c r="G37" s="5">
        <v>22</v>
      </c>
      <c r="H37" s="5">
        <v>138</v>
      </c>
      <c r="I37" s="5">
        <v>44</v>
      </c>
      <c r="J37" s="5">
        <v>382</v>
      </c>
      <c r="K37" s="5">
        <v>14841</v>
      </c>
      <c r="L37" s="5">
        <v>74037</v>
      </c>
      <c r="M37" s="5">
        <v>0</v>
      </c>
      <c r="N37" s="5">
        <v>0</v>
      </c>
      <c r="O37" s="5">
        <v>0</v>
      </c>
      <c r="P37" s="5">
        <v>0</v>
      </c>
    </row>
    <row r="38" spans="1:16" ht="15.75" customHeight="1">
      <c r="A38" s="5">
        <v>2020</v>
      </c>
      <c r="B38" s="5" t="s">
        <v>52</v>
      </c>
      <c r="C38" s="5">
        <v>4</v>
      </c>
      <c r="D38" s="5">
        <v>1</v>
      </c>
      <c r="E38" s="5">
        <v>1120</v>
      </c>
      <c r="F38" s="5">
        <v>6210</v>
      </c>
      <c r="G38" s="5">
        <v>28</v>
      </c>
      <c r="H38" s="5">
        <v>166</v>
      </c>
      <c r="I38" s="5">
        <v>78</v>
      </c>
      <c r="J38" s="5">
        <v>460</v>
      </c>
      <c r="K38" s="5">
        <v>25068</v>
      </c>
      <c r="L38" s="5">
        <v>99105</v>
      </c>
      <c r="M38" s="5">
        <v>0</v>
      </c>
      <c r="N38" s="5">
        <v>0</v>
      </c>
      <c r="O38" s="5">
        <v>0</v>
      </c>
      <c r="P38" s="5">
        <v>0</v>
      </c>
    </row>
    <row r="39" spans="1:16" ht="15.75" customHeight="1">
      <c r="A39" s="5">
        <v>2020</v>
      </c>
      <c r="B39" s="5" t="s">
        <v>52</v>
      </c>
      <c r="C39" s="5">
        <v>4</v>
      </c>
      <c r="D39" s="5">
        <v>1</v>
      </c>
      <c r="E39" s="5">
        <v>1158</v>
      </c>
      <c r="F39" s="5">
        <v>7368</v>
      </c>
      <c r="G39" s="5">
        <v>26</v>
      </c>
      <c r="H39" s="5">
        <v>192</v>
      </c>
      <c r="I39" s="5">
        <v>112</v>
      </c>
      <c r="J39" s="5">
        <v>572</v>
      </c>
      <c r="K39" s="5">
        <v>11693</v>
      </c>
      <c r="L39" s="5">
        <v>110798</v>
      </c>
      <c r="M39" s="5">
        <v>0</v>
      </c>
      <c r="N39" s="5">
        <v>0</v>
      </c>
      <c r="O39" s="5">
        <v>0</v>
      </c>
      <c r="P39" s="5">
        <v>0</v>
      </c>
    </row>
    <row r="40" spans="1:16" ht="15.75" customHeight="1">
      <c r="A40" s="5">
        <v>2020</v>
      </c>
      <c r="B40" s="5" t="s">
        <v>52</v>
      </c>
      <c r="C40" s="5">
        <v>4</v>
      </c>
      <c r="D40" s="5">
        <v>1</v>
      </c>
      <c r="E40" s="5">
        <v>1218</v>
      </c>
      <c r="F40" s="5">
        <v>8586</v>
      </c>
      <c r="G40" s="5">
        <v>44</v>
      </c>
      <c r="H40" s="5">
        <v>236</v>
      </c>
      <c r="I40" s="5">
        <v>86</v>
      </c>
      <c r="J40" s="5">
        <v>658</v>
      </c>
      <c r="K40" s="5">
        <v>37173</v>
      </c>
      <c r="L40" s="5">
        <v>147971</v>
      </c>
      <c r="M40" s="5">
        <v>0</v>
      </c>
      <c r="N40" s="5">
        <v>0</v>
      </c>
      <c r="O40" s="5">
        <v>0</v>
      </c>
      <c r="P40" s="5">
        <v>0</v>
      </c>
    </row>
    <row r="41" spans="1:16" ht="15.75" customHeight="1">
      <c r="A41" s="5">
        <v>2020</v>
      </c>
      <c r="B41" s="5" t="s">
        <v>52</v>
      </c>
      <c r="C41" s="5">
        <v>4</v>
      </c>
      <c r="D41" s="5">
        <v>1</v>
      </c>
      <c r="E41" s="5">
        <v>968</v>
      </c>
      <c r="F41" s="5">
        <v>9554</v>
      </c>
      <c r="G41" s="5">
        <v>32</v>
      </c>
      <c r="H41" s="5">
        <v>268</v>
      </c>
      <c r="I41" s="5">
        <v>130</v>
      </c>
      <c r="J41" s="5">
        <v>788</v>
      </c>
      <c r="K41" s="5">
        <v>13961</v>
      </c>
      <c r="L41" s="5">
        <v>161932</v>
      </c>
      <c r="M41" s="5">
        <v>0</v>
      </c>
      <c r="N41" s="5">
        <v>0</v>
      </c>
      <c r="O41" s="5">
        <v>0</v>
      </c>
      <c r="P41" s="5">
        <v>0</v>
      </c>
    </row>
    <row r="42" spans="1:16" ht="15.75" customHeight="1">
      <c r="A42" s="5">
        <v>2020</v>
      </c>
      <c r="B42" s="5" t="s">
        <v>52</v>
      </c>
      <c r="C42" s="5">
        <v>4</v>
      </c>
      <c r="D42" s="5">
        <v>1</v>
      </c>
      <c r="E42" s="5">
        <v>1146</v>
      </c>
      <c r="F42" s="5">
        <v>10700</v>
      </c>
      <c r="G42" s="5">
        <v>54</v>
      </c>
      <c r="H42" s="5">
        <v>322</v>
      </c>
      <c r="I42" s="5">
        <v>150</v>
      </c>
      <c r="J42" s="5">
        <v>938</v>
      </c>
      <c r="K42" s="5">
        <v>46824</v>
      </c>
      <c r="L42" s="5">
        <v>208756</v>
      </c>
      <c r="M42" s="5">
        <v>0</v>
      </c>
      <c r="N42" s="5">
        <v>0</v>
      </c>
      <c r="O42" s="5">
        <v>0</v>
      </c>
      <c r="P42" s="5">
        <v>0</v>
      </c>
    </row>
    <row r="43" spans="1:16" ht="15.75" customHeight="1">
      <c r="A43" s="5">
        <v>2020</v>
      </c>
      <c r="B43" s="5" t="s">
        <v>52</v>
      </c>
      <c r="C43" s="5">
        <v>4</v>
      </c>
      <c r="D43" s="5">
        <v>2</v>
      </c>
      <c r="E43" s="5">
        <v>1130</v>
      </c>
      <c r="F43" s="5">
        <v>11830</v>
      </c>
      <c r="G43" s="5">
        <v>40</v>
      </c>
      <c r="H43" s="5">
        <v>362</v>
      </c>
      <c r="I43" s="5">
        <v>192</v>
      </c>
      <c r="J43" s="5">
        <v>1130</v>
      </c>
      <c r="K43" s="5">
        <v>24444</v>
      </c>
      <c r="L43" s="5">
        <v>233200</v>
      </c>
      <c r="M43" s="5">
        <v>0</v>
      </c>
      <c r="N43" s="5">
        <v>0</v>
      </c>
      <c r="O43" s="5">
        <v>0</v>
      </c>
      <c r="P43" s="5">
        <v>0</v>
      </c>
    </row>
    <row r="44" spans="1:16" ht="15.75" customHeight="1">
      <c r="A44" s="5">
        <v>2020</v>
      </c>
      <c r="B44" s="5" t="s">
        <v>52</v>
      </c>
      <c r="C44" s="5">
        <v>4</v>
      </c>
      <c r="D44" s="5">
        <v>2</v>
      </c>
      <c r="E44" s="5">
        <v>1626</v>
      </c>
      <c r="F44" s="5">
        <v>13456</v>
      </c>
      <c r="G44" s="5">
        <v>92</v>
      </c>
      <c r="H44" s="5">
        <v>454</v>
      </c>
      <c r="I44" s="5">
        <v>140</v>
      </c>
      <c r="J44" s="5">
        <v>1270</v>
      </c>
      <c r="K44" s="5">
        <v>29575</v>
      </c>
      <c r="L44" s="5">
        <v>262775</v>
      </c>
      <c r="M44" s="5">
        <v>0</v>
      </c>
      <c r="N44" s="5">
        <v>0</v>
      </c>
      <c r="O44" s="5">
        <v>0</v>
      </c>
      <c r="P44" s="5">
        <v>0</v>
      </c>
    </row>
    <row r="45" spans="1:16" ht="15.75" customHeight="1">
      <c r="A45" s="5">
        <v>2020</v>
      </c>
      <c r="B45" s="5" t="s">
        <v>52</v>
      </c>
      <c r="C45" s="5">
        <v>4</v>
      </c>
      <c r="D45" s="5">
        <v>2</v>
      </c>
      <c r="E45" s="5">
        <v>1742</v>
      </c>
      <c r="F45" s="5">
        <v>15198</v>
      </c>
      <c r="G45" s="5">
        <v>44</v>
      </c>
      <c r="H45" s="5">
        <v>498</v>
      </c>
      <c r="I45" s="5">
        <v>302</v>
      </c>
      <c r="J45" s="5">
        <v>1572</v>
      </c>
      <c r="K45" s="5">
        <v>54335</v>
      </c>
      <c r="L45" s="5">
        <v>317110</v>
      </c>
      <c r="M45" s="5">
        <v>0</v>
      </c>
      <c r="N45" s="5">
        <v>0</v>
      </c>
      <c r="O45" s="5">
        <v>0</v>
      </c>
      <c r="P45" s="5">
        <v>0</v>
      </c>
    </row>
    <row r="46" spans="1:16" ht="15.75" customHeight="1">
      <c r="A46" s="5">
        <v>2020</v>
      </c>
      <c r="B46" s="5" t="s">
        <v>52</v>
      </c>
      <c r="C46" s="5">
        <v>4</v>
      </c>
      <c r="D46" s="5">
        <v>2</v>
      </c>
      <c r="E46" s="5">
        <v>1708</v>
      </c>
      <c r="F46" s="5">
        <v>16906</v>
      </c>
      <c r="G46" s="5">
        <v>82</v>
      </c>
      <c r="H46" s="5">
        <v>580</v>
      </c>
      <c r="I46" s="5">
        <v>372</v>
      </c>
      <c r="J46" s="5">
        <v>1944</v>
      </c>
      <c r="K46" s="5">
        <v>34273</v>
      </c>
      <c r="L46" s="5">
        <v>351383</v>
      </c>
      <c r="M46" s="5">
        <v>0</v>
      </c>
      <c r="N46" s="5">
        <v>0</v>
      </c>
      <c r="O46" s="5">
        <v>0</v>
      </c>
      <c r="P46" s="5">
        <v>0</v>
      </c>
    </row>
    <row r="47" spans="1:16" ht="15.75" customHeight="1">
      <c r="A47" s="5">
        <v>2020</v>
      </c>
      <c r="B47" s="5" t="s">
        <v>52</v>
      </c>
      <c r="C47" s="5">
        <v>4</v>
      </c>
      <c r="D47" s="5">
        <v>2</v>
      </c>
      <c r="E47" s="5">
        <v>1516</v>
      </c>
      <c r="F47" s="5">
        <v>18422</v>
      </c>
      <c r="G47" s="5">
        <v>84</v>
      </c>
      <c r="H47" s="5">
        <v>664</v>
      </c>
      <c r="I47" s="5">
        <v>228</v>
      </c>
      <c r="J47" s="5">
        <v>2172</v>
      </c>
      <c r="K47" s="5">
        <v>36443</v>
      </c>
      <c r="L47" s="5">
        <v>387826</v>
      </c>
      <c r="M47" s="5">
        <v>0</v>
      </c>
      <c r="N47" s="5">
        <v>0</v>
      </c>
      <c r="O47" s="5">
        <v>0</v>
      </c>
      <c r="P47" s="5">
        <v>0</v>
      </c>
    </row>
    <row r="48" spans="1:16" ht="15.75" customHeight="1">
      <c r="A48" s="5">
        <v>2020</v>
      </c>
      <c r="B48" s="5" t="s">
        <v>52</v>
      </c>
      <c r="C48" s="5">
        <v>4</v>
      </c>
      <c r="D48" s="5">
        <v>2</v>
      </c>
      <c r="E48" s="5">
        <v>2486</v>
      </c>
      <c r="F48" s="5">
        <v>20908</v>
      </c>
      <c r="G48" s="5">
        <v>54</v>
      </c>
      <c r="H48" s="5">
        <v>718</v>
      </c>
      <c r="I48" s="5">
        <v>224</v>
      </c>
      <c r="J48" s="5">
        <v>2396</v>
      </c>
      <c r="K48" s="5">
        <v>43745</v>
      </c>
      <c r="L48" s="5">
        <v>431571</v>
      </c>
      <c r="M48" s="5">
        <v>0</v>
      </c>
      <c r="N48" s="5">
        <v>0</v>
      </c>
      <c r="O48" s="5">
        <v>0</v>
      </c>
      <c r="P48" s="5">
        <v>0</v>
      </c>
    </row>
    <row r="49" spans="1:16" ht="15.75" customHeight="1">
      <c r="A49" s="5">
        <v>2020</v>
      </c>
      <c r="B49" s="5" t="s">
        <v>52</v>
      </c>
      <c r="C49" s="5">
        <v>4</v>
      </c>
      <c r="D49" s="5">
        <v>2</v>
      </c>
      <c r="E49" s="5">
        <v>2062</v>
      </c>
      <c r="F49" s="5">
        <v>22970</v>
      </c>
      <c r="G49" s="5">
        <v>74</v>
      </c>
      <c r="H49" s="5">
        <v>792</v>
      </c>
      <c r="I49" s="5">
        <v>334</v>
      </c>
      <c r="J49" s="5">
        <v>2730</v>
      </c>
      <c r="K49" s="5">
        <v>48958</v>
      </c>
      <c r="L49" s="5">
        <v>480529</v>
      </c>
      <c r="M49" s="5">
        <v>0</v>
      </c>
      <c r="N49" s="5">
        <v>0</v>
      </c>
      <c r="O49" s="5">
        <v>0</v>
      </c>
      <c r="P49" s="5">
        <v>0</v>
      </c>
    </row>
    <row r="50" spans="1:16" ht="15.75" customHeight="1">
      <c r="A50" s="5">
        <v>2020</v>
      </c>
      <c r="B50" s="5" t="s">
        <v>52</v>
      </c>
      <c r="C50" s="5">
        <v>4</v>
      </c>
      <c r="D50" s="5">
        <v>3</v>
      </c>
      <c r="E50" s="5">
        <v>1772</v>
      </c>
      <c r="F50" s="5">
        <v>24742</v>
      </c>
      <c r="G50" s="5">
        <v>54</v>
      </c>
      <c r="H50" s="5">
        <v>846</v>
      </c>
      <c r="I50" s="5">
        <v>288</v>
      </c>
      <c r="J50" s="5">
        <v>3018</v>
      </c>
      <c r="K50" s="5">
        <v>58092</v>
      </c>
      <c r="L50" s="5">
        <v>538621</v>
      </c>
      <c r="M50" s="5">
        <v>0</v>
      </c>
      <c r="N50" s="5">
        <v>0</v>
      </c>
      <c r="O50" s="5">
        <v>0</v>
      </c>
      <c r="P50" s="5">
        <v>0</v>
      </c>
    </row>
    <row r="51" spans="1:16" ht="15.75" customHeight="1">
      <c r="A51" s="5">
        <v>2020</v>
      </c>
      <c r="B51" s="5" t="s">
        <v>52</v>
      </c>
      <c r="C51" s="5">
        <v>4</v>
      </c>
      <c r="D51" s="5">
        <v>3</v>
      </c>
      <c r="E51" s="5">
        <v>2122</v>
      </c>
      <c r="F51" s="5">
        <v>26864</v>
      </c>
      <c r="G51" s="5">
        <v>52</v>
      </c>
      <c r="H51" s="5">
        <v>898</v>
      </c>
      <c r="I51" s="5">
        <v>516</v>
      </c>
      <c r="J51" s="5">
        <v>3534</v>
      </c>
      <c r="K51" s="5">
        <v>67134</v>
      </c>
      <c r="L51" s="5">
        <v>605755</v>
      </c>
      <c r="M51" s="5">
        <v>0</v>
      </c>
      <c r="N51" s="5">
        <v>0</v>
      </c>
      <c r="O51" s="5">
        <v>0</v>
      </c>
      <c r="P51" s="5">
        <v>0</v>
      </c>
    </row>
    <row r="52" spans="1:16" ht="15.75" customHeight="1">
      <c r="A52" s="5">
        <v>2020</v>
      </c>
      <c r="B52" s="5" t="s">
        <v>52</v>
      </c>
      <c r="C52" s="5">
        <v>4</v>
      </c>
      <c r="D52" s="5">
        <v>3</v>
      </c>
      <c r="E52" s="5">
        <v>1844</v>
      </c>
      <c r="F52" s="5">
        <v>28708</v>
      </c>
      <c r="G52" s="5">
        <v>76</v>
      </c>
      <c r="H52" s="5">
        <v>974</v>
      </c>
      <c r="I52" s="5">
        <v>546</v>
      </c>
      <c r="J52" s="5">
        <v>4080</v>
      </c>
      <c r="K52" s="5">
        <v>64978</v>
      </c>
      <c r="L52" s="5">
        <v>670733</v>
      </c>
      <c r="M52" s="5">
        <v>0</v>
      </c>
      <c r="N52" s="5">
        <v>0</v>
      </c>
      <c r="O52" s="5">
        <v>0</v>
      </c>
      <c r="P52" s="5">
        <v>0</v>
      </c>
    </row>
    <row r="53" spans="1:16" ht="15.75" customHeight="1">
      <c r="A53" s="5">
        <v>2020</v>
      </c>
      <c r="B53" s="5" t="s">
        <v>52</v>
      </c>
      <c r="C53" s="5">
        <v>4</v>
      </c>
      <c r="D53" s="5">
        <v>3</v>
      </c>
      <c r="E53" s="5">
        <v>2742</v>
      </c>
      <c r="F53" s="5">
        <v>31450</v>
      </c>
      <c r="G53" s="5">
        <v>70</v>
      </c>
      <c r="H53" s="5">
        <v>1044</v>
      </c>
      <c r="I53" s="5">
        <v>852</v>
      </c>
      <c r="J53" s="5">
        <v>4932</v>
      </c>
      <c r="K53" s="5">
        <v>68697</v>
      </c>
      <c r="L53" s="5">
        <v>739430</v>
      </c>
      <c r="M53" s="5">
        <v>0</v>
      </c>
      <c r="N53" s="5">
        <v>0</v>
      </c>
      <c r="O53" s="5">
        <v>0</v>
      </c>
      <c r="P53" s="5">
        <v>0</v>
      </c>
    </row>
    <row r="54" spans="1:16" ht="15.75" customHeight="1">
      <c r="A54" s="5">
        <v>2020</v>
      </c>
      <c r="B54" s="5" t="s">
        <v>52</v>
      </c>
      <c r="C54" s="5">
        <v>4</v>
      </c>
      <c r="D54" s="5">
        <v>3</v>
      </c>
      <c r="E54" s="5">
        <v>3160</v>
      </c>
      <c r="F54" s="5">
        <v>34610</v>
      </c>
      <c r="G54" s="5">
        <v>76</v>
      </c>
      <c r="H54" s="5">
        <v>1120</v>
      </c>
      <c r="I54" s="5">
        <v>776</v>
      </c>
      <c r="J54" s="5">
        <v>5708</v>
      </c>
      <c r="K54" s="5">
        <v>88950</v>
      </c>
      <c r="L54" s="5">
        <v>828380</v>
      </c>
      <c r="M54" s="5">
        <v>0</v>
      </c>
      <c r="N54" s="5">
        <v>0</v>
      </c>
      <c r="O54" s="5">
        <v>0</v>
      </c>
      <c r="P54" s="5">
        <v>0</v>
      </c>
    </row>
    <row r="55" spans="1:16" ht="15.75" customHeight="1">
      <c r="A55" s="5">
        <v>2020</v>
      </c>
      <c r="B55" s="5" t="s">
        <v>52</v>
      </c>
      <c r="C55" s="5">
        <v>4</v>
      </c>
      <c r="D55" s="5">
        <v>3</v>
      </c>
      <c r="E55" s="5">
        <v>2478</v>
      </c>
      <c r="F55" s="5">
        <v>37088</v>
      </c>
      <c r="G55" s="5">
        <v>66</v>
      </c>
      <c r="H55" s="5">
        <v>1186</v>
      </c>
      <c r="I55" s="5">
        <v>838</v>
      </c>
      <c r="J55" s="5">
        <v>6546</v>
      </c>
      <c r="K55" s="5">
        <v>38964</v>
      </c>
      <c r="L55" s="5">
        <v>867344</v>
      </c>
      <c r="M55" s="5">
        <v>0</v>
      </c>
      <c r="N55" s="5">
        <v>0</v>
      </c>
      <c r="O55" s="5">
        <v>0</v>
      </c>
      <c r="P55" s="5">
        <v>0</v>
      </c>
    </row>
    <row r="56" spans="1:16" ht="15.75" customHeight="1">
      <c r="A56" s="5">
        <v>2020</v>
      </c>
      <c r="B56" s="5" t="s">
        <v>52</v>
      </c>
      <c r="C56" s="5">
        <v>4</v>
      </c>
      <c r="D56" s="5">
        <v>3</v>
      </c>
      <c r="E56" s="5">
        <v>3074</v>
      </c>
      <c r="F56" s="5">
        <v>40162</v>
      </c>
      <c r="G56" s="5">
        <v>106</v>
      </c>
      <c r="H56" s="5">
        <v>1292</v>
      </c>
      <c r="I56" s="5">
        <v>1406</v>
      </c>
      <c r="J56" s="5">
        <v>7952</v>
      </c>
      <c r="K56" s="5">
        <v>102445</v>
      </c>
      <c r="L56" s="5">
        <v>969789</v>
      </c>
      <c r="M56" s="5">
        <v>0</v>
      </c>
      <c r="N56" s="5">
        <v>0</v>
      </c>
      <c r="O56" s="5">
        <v>0</v>
      </c>
      <c r="P56" s="5">
        <v>0</v>
      </c>
    </row>
    <row r="57" spans="1:16" ht="15.75" customHeight="1">
      <c r="A57" s="5">
        <v>2020</v>
      </c>
      <c r="B57" s="5" t="s">
        <v>52</v>
      </c>
      <c r="C57" s="5">
        <v>4</v>
      </c>
      <c r="D57" s="5">
        <v>4</v>
      </c>
      <c r="E57" s="5">
        <v>2584</v>
      </c>
      <c r="F57" s="5">
        <v>42746</v>
      </c>
      <c r="G57" s="5">
        <v>72</v>
      </c>
      <c r="H57" s="5">
        <v>1364</v>
      </c>
      <c r="I57" s="5">
        <v>788</v>
      </c>
      <c r="J57" s="5">
        <v>8740</v>
      </c>
      <c r="K57" s="5">
        <v>84970</v>
      </c>
      <c r="L57" s="5">
        <v>1054759</v>
      </c>
      <c r="M57" s="5">
        <v>0</v>
      </c>
      <c r="N57" s="5">
        <v>0</v>
      </c>
      <c r="O57" s="5">
        <v>0</v>
      </c>
      <c r="P57" s="5">
        <v>0</v>
      </c>
    </row>
    <row r="58" spans="1:16" ht="15.75" customHeight="1">
      <c r="A58" s="5">
        <v>2020</v>
      </c>
      <c r="B58" s="5" t="s">
        <v>52</v>
      </c>
      <c r="C58" s="5">
        <v>4</v>
      </c>
      <c r="D58" s="5">
        <v>4</v>
      </c>
      <c r="E58" s="5">
        <v>3334</v>
      </c>
      <c r="F58" s="5">
        <v>46080</v>
      </c>
      <c r="G58" s="5">
        <v>80</v>
      </c>
      <c r="H58" s="5">
        <v>1444</v>
      </c>
      <c r="I58" s="5">
        <v>1284</v>
      </c>
      <c r="J58" s="5">
        <v>10024</v>
      </c>
      <c r="K58" s="5">
        <v>88882</v>
      </c>
      <c r="L58" s="5">
        <v>1143641</v>
      </c>
      <c r="M58" s="5">
        <v>0</v>
      </c>
      <c r="N58" s="5">
        <v>0</v>
      </c>
      <c r="O58" s="5">
        <v>0</v>
      </c>
      <c r="P58" s="5">
        <v>0</v>
      </c>
    </row>
    <row r="59" spans="1:16" ht="15.75" customHeight="1">
      <c r="A59" s="5">
        <v>2020</v>
      </c>
      <c r="B59" s="5" t="s">
        <v>52</v>
      </c>
      <c r="C59" s="5">
        <v>4</v>
      </c>
      <c r="D59" s="5">
        <v>4</v>
      </c>
      <c r="E59" s="5">
        <v>2816</v>
      </c>
      <c r="F59" s="5">
        <v>48896</v>
      </c>
      <c r="G59" s="5">
        <v>118</v>
      </c>
      <c r="H59" s="5">
        <v>1562</v>
      </c>
      <c r="I59" s="5">
        <v>968</v>
      </c>
      <c r="J59" s="5">
        <v>10992</v>
      </c>
      <c r="K59" s="5">
        <v>96577</v>
      </c>
      <c r="L59" s="5">
        <v>1240218</v>
      </c>
      <c r="M59" s="5">
        <v>0</v>
      </c>
      <c r="N59" s="5">
        <v>0</v>
      </c>
      <c r="O59" s="5">
        <v>0</v>
      </c>
      <c r="P59" s="5">
        <v>0</v>
      </c>
    </row>
    <row r="60" spans="1:16" ht="15.75" customHeight="1">
      <c r="A60" s="5">
        <v>2020</v>
      </c>
      <c r="B60" s="5" t="s">
        <v>52</v>
      </c>
      <c r="C60" s="5">
        <v>4</v>
      </c>
      <c r="D60" s="5">
        <v>4</v>
      </c>
      <c r="E60" s="5">
        <v>3670</v>
      </c>
      <c r="F60" s="5">
        <v>52566</v>
      </c>
      <c r="G60" s="5">
        <v>88</v>
      </c>
      <c r="H60" s="5">
        <v>1650</v>
      </c>
      <c r="I60" s="5">
        <v>884</v>
      </c>
      <c r="J60" s="5">
        <v>11876</v>
      </c>
      <c r="K60" s="5">
        <v>95691</v>
      </c>
      <c r="L60" s="5">
        <v>1335909</v>
      </c>
      <c r="M60" s="5">
        <v>0</v>
      </c>
      <c r="N60" s="5">
        <v>0</v>
      </c>
      <c r="O60" s="5">
        <v>0</v>
      </c>
      <c r="P60" s="5">
        <v>0</v>
      </c>
    </row>
    <row r="61" spans="1:16" ht="15.75" customHeight="1">
      <c r="A61" s="5">
        <v>2020</v>
      </c>
      <c r="B61" s="5" t="s">
        <v>52</v>
      </c>
      <c r="C61" s="5">
        <v>4</v>
      </c>
      <c r="D61" s="5">
        <v>4</v>
      </c>
      <c r="E61" s="5">
        <v>3214</v>
      </c>
      <c r="F61" s="5">
        <v>55780</v>
      </c>
      <c r="G61" s="5">
        <v>112</v>
      </c>
      <c r="H61" s="5">
        <v>1762</v>
      </c>
      <c r="I61" s="5">
        <v>1170</v>
      </c>
      <c r="J61" s="5">
        <v>13046</v>
      </c>
      <c r="K61" s="5">
        <v>88954</v>
      </c>
      <c r="L61" s="5">
        <v>1424863</v>
      </c>
      <c r="M61" s="5">
        <v>0</v>
      </c>
      <c r="N61" s="5">
        <v>0</v>
      </c>
      <c r="O61" s="5">
        <v>0</v>
      </c>
      <c r="P61" s="5">
        <v>0</v>
      </c>
    </row>
    <row r="62" spans="1:16" ht="15.75" customHeight="1">
      <c r="A62" s="5">
        <v>2020</v>
      </c>
      <c r="B62" s="5" t="s">
        <v>52</v>
      </c>
      <c r="C62" s="5">
        <v>4</v>
      </c>
      <c r="D62" s="5">
        <v>4</v>
      </c>
      <c r="E62" s="5">
        <v>3136</v>
      </c>
      <c r="F62" s="5">
        <v>58916</v>
      </c>
      <c r="G62" s="5">
        <v>116</v>
      </c>
      <c r="H62" s="5">
        <v>1878</v>
      </c>
      <c r="I62" s="5">
        <v>1160</v>
      </c>
      <c r="J62" s="5">
        <v>14206</v>
      </c>
      <c r="K62" s="5">
        <v>104817</v>
      </c>
      <c r="L62" s="5">
        <v>1529680</v>
      </c>
      <c r="M62" s="5">
        <v>0</v>
      </c>
      <c r="N62" s="5">
        <v>0</v>
      </c>
      <c r="O62" s="5">
        <v>0</v>
      </c>
      <c r="P62" s="5">
        <v>0</v>
      </c>
    </row>
    <row r="63" spans="1:16" ht="15.75" customHeight="1">
      <c r="A63" s="5">
        <v>2020</v>
      </c>
      <c r="B63" s="5" t="s">
        <v>52</v>
      </c>
      <c r="C63" s="5">
        <v>4</v>
      </c>
      <c r="D63" s="5">
        <v>4</v>
      </c>
      <c r="E63" s="5">
        <v>3804</v>
      </c>
      <c r="F63" s="5">
        <v>62720</v>
      </c>
      <c r="G63" s="5">
        <v>138</v>
      </c>
      <c r="H63" s="5">
        <v>2016</v>
      </c>
      <c r="I63" s="5">
        <v>1272</v>
      </c>
      <c r="J63" s="5">
        <v>15478</v>
      </c>
      <c r="K63" s="5">
        <v>111884</v>
      </c>
      <c r="L63" s="5">
        <v>1641564</v>
      </c>
      <c r="M63" s="5">
        <v>0</v>
      </c>
      <c r="N63" s="5">
        <v>0</v>
      </c>
      <c r="O63" s="5">
        <v>0</v>
      </c>
      <c r="P63" s="5">
        <v>0</v>
      </c>
    </row>
    <row r="64" spans="1:16" ht="15.75" customHeight="1">
      <c r="A64" s="5">
        <v>2020</v>
      </c>
      <c r="B64" s="5" t="s">
        <v>52</v>
      </c>
      <c r="C64" s="5">
        <v>4</v>
      </c>
      <c r="D64" s="5">
        <v>5</v>
      </c>
      <c r="E64" s="5">
        <v>3410</v>
      </c>
      <c r="F64" s="5">
        <v>66130</v>
      </c>
      <c r="G64" s="5">
        <v>142</v>
      </c>
      <c r="H64" s="5">
        <v>2158</v>
      </c>
      <c r="I64" s="5">
        <v>1380</v>
      </c>
      <c r="J64" s="5">
        <v>16858</v>
      </c>
      <c r="K64" s="5">
        <v>123620</v>
      </c>
      <c r="L64" s="5">
        <v>1765184</v>
      </c>
      <c r="M64" s="5">
        <v>0</v>
      </c>
      <c r="N64" s="5">
        <v>0</v>
      </c>
      <c r="O64" s="5">
        <v>0</v>
      </c>
      <c r="P64" s="5">
        <v>0</v>
      </c>
    </row>
    <row r="65" spans="1:16" ht="15.75" customHeight="1">
      <c r="A65" s="5">
        <v>2020</v>
      </c>
      <c r="B65" s="5" t="s">
        <v>52</v>
      </c>
      <c r="C65" s="5">
        <v>4</v>
      </c>
      <c r="D65" s="5">
        <v>5</v>
      </c>
      <c r="E65" s="5">
        <v>3604</v>
      </c>
      <c r="F65" s="5">
        <v>69734</v>
      </c>
      <c r="G65" s="5">
        <v>150</v>
      </c>
      <c r="H65" s="5">
        <v>2308</v>
      </c>
      <c r="I65" s="5">
        <v>1260</v>
      </c>
      <c r="J65" s="5">
        <v>18118</v>
      </c>
      <c r="K65" s="5">
        <v>140722</v>
      </c>
      <c r="L65" s="5">
        <v>1905906</v>
      </c>
      <c r="M65" s="5">
        <v>0</v>
      </c>
      <c r="N65" s="5">
        <v>0</v>
      </c>
      <c r="O65" s="5">
        <v>0</v>
      </c>
      <c r="P65" s="5">
        <v>0</v>
      </c>
    </row>
    <row r="66" spans="1:16" ht="15.75" customHeight="1">
      <c r="A66" s="5">
        <v>2020</v>
      </c>
      <c r="B66" s="5" t="s">
        <v>53</v>
      </c>
      <c r="C66" s="5">
        <v>5</v>
      </c>
      <c r="D66" s="5">
        <v>1</v>
      </c>
      <c r="E66" s="5">
        <v>4792</v>
      </c>
      <c r="F66" s="5">
        <v>74526</v>
      </c>
      <c r="G66" s="5">
        <v>154</v>
      </c>
      <c r="H66" s="5">
        <v>2462</v>
      </c>
      <c r="I66" s="5">
        <v>1924</v>
      </c>
      <c r="J66" s="5">
        <v>20042</v>
      </c>
      <c r="K66" s="5">
        <v>140237</v>
      </c>
      <c r="L66" s="5">
        <v>2046143</v>
      </c>
      <c r="M66" s="5">
        <v>0</v>
      </c>
      <c r="N66" s="5">
        <v>0</v>
      </c>
      <c r="O66" s="5">
        <v>0</v>
      </c>
      <c r="P66" s="5">
        <v>0</v>
      </c>
    </row>
    <row r="67" spans="1:16" ht="15.75" customHeight="1">
      <c r="A67" s="5">
        <v>2020</v>
      </c>
      <c r="B67" s="5" t="s">
        <v>53</v>
      </c>
      <c r="C67" s="5">
        <v>5</v>
      </c>
      <c r="D67" s="5">
        <v>1</v>
      </c>
      <c r="E67" s="5">
        <v>5128</v>
      </c>
      <c r="F67" s="5">
        <v>79654</v>
      </c>
      <c r="G67" s="5">
        <v>184</v>
      </c>
      <c r="H67" s="5">
        <v>2646</v>
      </c>
      <c r="I67" s="5">
        <v>1662</v>
      </c>
      <c r="J67" s="5">
        <v>21704</v>
      </c>
      <c r="K67" s="5">
        <v>144889</v>
      </c>
      <c r="L67" s="5">
        <v>2191032</v>
      </c>
      <c r="M67" s="5">
        <v>0</v>
      </c>
      <c r="N67" s="5">
        <v>0</v>
      </c>
      <c r="O67" s="5">
        <v>0</v>
      </c>
      <c r="P67" s="5">
        <v>0</v>
      </c>
    </row>
    <row r="68" spans="1:16" ht="15.75" customHeight="1">
      <c r="A68" s="5">
        <v>2020</v>
      </c>
      <c r="B68" s="5" t="s">
        <v>53</v>
      </c>
      <c r="C68" s="5">
        <v>5</v>
      </c>
      <c r="D68" s="5">
        <v>1</v>
      </c>
      <c r="E68" s="5">
        <v>5904</v>
      </c>
      <c r="F68" s="5">
        <v>85558</v>
      </c>
      <c r="G68" s="5">
        <v>280</v>
      </c>
      <c r="H68" s="5">
        <v>2926</v>
      </c>
      <c r="I68" s="5">
        <v>1822</v>
      </c>
      <c r="J68" s="5">
        <v>23526</v>
      </c>
      <c r="K68" s="5">
        <v>137827</v>
      </c>
      <c r="L68" s="5">
        <v>2328859</v>
      </c>
      <c r="M68" s="5">
        <v>0</v>
      </c>
      <c r="N68" s="5">
        <v>0</v>
      </c>
      <c r="O68" s="5">
        <v>0</v>
      </c>
      <c r="P68" s="5">
        <v>0</v>
      </c>
    </row>
    <row r="69" spans="1:16" ht="15.75" customHeight="1">
      <c r="A69" s="5">
        <v>2020</v>
      </c>
      <c r="B69" s="5" t="s">
        <v>53</v>
      </c>
      <c r="C69" s="5">
        <v>5</v>
      </c>
      <c r="D69" s="5">
        <v>1</v>
      </c>
      <c r="E69" s="5">
        <v>7312</v>
      </c>
      <c r="F69" s="5">
        <v>92870</v>
      </c>
      <c r="G69" s="5">
        <v>206</v>
      </c>
      <c r="H69" s="5">
        <v>3132</v>
      </c>
      <c r="I69" s="5">
        <v>2164</v>
      </c>
      <c r="J69" s="5">
        <v>25690</v>
      </c>
      <c r="K69" s="5">
        <v>161706</v>
      </c>
      <c r="L69" s="5">
        <v>2490565</v>
      </c>
      <c r="M69" s="5">
        <v>0</v>
      </c>
      <c r="N69" s="5">
        <v>0</v>
      </c>
      <c r="O69" s="5">
        <v>0</v>
      </c>
      <c r="P69" s="5">
        <v>0</v>
      </c>
    </row>
    <row r="70" spans="1:16" ht="15.75" customHeight="1">
      <c r="A70" s="5">
        <v>2020</v>
      </c>
      <c r="B70" s="5" t="s">
        <v>53</v>
      </c>
      <c r="C70" s="5">
        <v>5</v>
      </c>
      <c r="D70" s="5">
        <v>1</v>
      </c>
      <c r="E70" s="5">
        <v>5942</v>
      </c>
      <c r="F70" s="5">
        <v>98812</v>
      </c>
      <c r="G70" s="5">
        <v>256</v>
      </c>
      <c r="H70" s="5">
        <v>3388</v>
      </c>
      <c r="I70" s="5">
        <v>2590</v>
      </c>
      <c r="J70" s="5">
        <v>28280</v>
      </c>
      <c r="K70" s="5">
        <v>160826</v>
      </c>
      <c r="L70" s="5">
        <v>2651391</v>
      </c>
      <c r="M70" s="5">
        <v>0</v>
      </c>
      <c r="N70" s="5">
        <v>0</v>
      </c>
      <c r="O70" s="5">
        <v>0</v>
      </c>
      <c r="P70" s="5">
        <v>0</v>
      </c>
    </row>
    <row r="71" spans="1:16" ht="15.75" customHeight="1">
      <c r="A71" s="5">
        <v>2020</v>
      </c>
      <c r="B71" s="5" t="s">
        <v>53</v>
      </c>
      <c r="C71" s="5">
        <v>5</v>
      </c>
      <c r="D71" s="5">
        <v>1</v>
      </c>
      <c r="E71" s="5">
        <v>7204</v>
      </c>
      <c r="F71" s="5">
        <v>106016</v>
      </c>
      <c r="G71" s="5">
        <v>182</v>
      </c>
      <c r="H71" s="5">
        <v>3570</v>
      </c>
      <c r="I71" s="5">
        <v>2322</v>
      </c>
      <c r="J71" s="5">
        <v>30602</v>
      </c>
      <c r="K71" s="5">
        <v>150112</v>
      </c>
      <c r="L71" s="5">
        <v>2801503</v>
      </c>
      <c r="M71" s="5">
        <v>0</v>
      </c>
      <c r="N71" s="5">
        <v>0</v>
      </c>
      <c r="O71" s="5">
        <v>0</v>
      </c>
      <c r="P71" s="5">
        <v>0</v>
      </c>
    </row>
    <row r="72" spans="1:16" ht="15.75" customHeight="1">
      <c r="A72" s="5">
        <v>2020</v>
      </c>
      <c r="B72" s="5" t="s">
        <v>53</v>
      </c>
      <c r="C72" s="5">
        <v>5</v>
      </c>
      <c r="D72" s="5">
        <v>1</v>
      </c>
      <c r="E72" s="5">
        <v>6688</v>
      </c>
      <c r="F72" s="5">
        <v>112704</v>
      </c>
      <c r="G72" s="5">
        <v>208</v>
      </c>
      <c r="H72" s="5">
        <v>3778</v>
      </c>
      <c r="I72" s="5">
        <v>2950</v>
      </c>
      <c r="J72" s="5">
        <v>33552</v>
      </c>
      <c r="K72" s="5">
        <v>161621</v>
      </c>
      <c r="L72" s="5">
        <v>2963124</v>
      </c>
      <c r="M72" s="5">
        <v>0</v>
      </c>
      <c r="N72" s="5">
        <v>0</v>
      </c>
      <c r="O72" s="5">
        <v>0</v>
      </c>
      <c r="P72" s="5">
        <v>0</v>
      </c>
    </row>
    <row r="73" spans="1:16" ht="15.75" customHeight="1">
      <c r="A73" s="5">
        <v>2020</v>
      </c>
      <c r="B73" s="5" t="s">
        <v>53</v>
      </c>
      <c r="C73" s="5">
        <v>5</v>
      </c>
      <c r="D73" s="5">
        <v>2</v>
      </c>
      <c r="E73" s="5">
        <v>6678</v>
      </c>
      <c r="F73" s="5">
        <v>119382</v>
      </c>
      <c r="G73" s="5">
        <v>194</v>
      </c>
      <c r="H73" s="5">
        <v>3972</v>
      </c>
      <c r="I73" s="5">
        <v>2222</v>
      </c>
      <c r="J73" s="5">
        <v>35774</v>
      </c>
      <c r="K73" s="5">
        <v>169610</v>
      </c>
      <c r="L73" s="5">
        <v>3132734</v>
      </c>
      <c r="M73" s="5">
        <v>0</v>
      </c>
      <c r="N73" s="5">
        <v>0</v>
      </c>
      <c r="O73" s="5">
        <v>0</v>
      </c>
      <c r="P73" s="5">
        <v>0</v>
      </c>
    </row>
    <row r="74" spans="1:16" ht="15.75" customHeight="1">
      <c r="A74" s="5">
        <v>2020</v>
      </c>
      <c r="B74" s="5" t="s">
        <v>53</v>
      </c>
      <c r="C74" s="5">
        <v>5</v>
      </c>
      <c r="D74" s="5">
        <v>2</v>
      </c>
      <c r="E74" s="5">
        <v>6350</v>
      </c>
      <c r="F74" s="5">
        <v>125732</v>
      </c>
      <c r="G74" s="5">
        <v>232</v>
      </c>
      <c r="H74" s="5">
        <v>4204</v>
      </c>
      <c r="I74" s="5">
        <v>2828</v>
      </c>
      <c r="J74" s="5">
        <v>38602</v>
      </c>
      <c r="K74" s="5">
        <v>171076</v>
      </c>
      <c r="L74" s="5">
        <v>3303810</v>
      </c>
      <c r="M74" s="5">
        <v>0</v>
      </c>
      <c r="N74" s="5">
        <v>0</v>
      </c>
      <c r="O74" s="5">
        <v>0</v>
      </c>
      <c r="P74" s="5">
        <v>0</v>
      </c>
    </row>
    <row r="75" spans="1:16" ht="15.75" customHeight="1">
      <c r="A75" s="5">
        <v>2020</v>
      </c>
      <c r="B75" s="5" t="s">
        <v>53</v>
      </c>
      <c r="C75" s="5">
        <v>5</v>
      </c>
      <c r="D75" s="5">
        <v>2</v>
      </c>
      <c r="E75" s="5">
        <v>8622</v>
      </c>
      <c r="F75" s="5">
        <v>134354</v>
      </c>
      <c r="G75" s="5">
        <v>224</v>
      </c>
      <c r="H75" s="5">
        <v>4428</v>
      </c>
      <c r="I75" s="5">
        <v>3338</v>
      </c>
      <c r="J75" s="5">
        <v>41940</v>
      </c>
      <c r="K75" s="5">
        <v>161028</v>
      </c>
      <c r="L75" s="5">
        <v>3464838</v>
      </c>
      <c r="M75" s="5">
        <v>0</v>
      </c>
      <c r="N75" s="5">
        <v>0</v>
      </c>
      <c r="O75" s="5">
        <v>0</v>
      </c>
      <c r="P75" s="5">
        <v>0</v>
      </c>
    </row>
    <row r="76" spans="1:16" ht="15.75" customHeight="1">
      <c r="A76" s="5">
        <v>2020</v>
      </c>
      <c r="B76" s="5" t="s">
        <v>53</v>
      </c>
      <c r="C76" s="5">
        <v>5</v>
      </c>
      <c r="D76" s="5">
        <v>2</v>
      </c>
      <c r="E76" s="5">
        <v>7184</v>
      </c>
      <c r="F76" s="5">
        <v>141538</v>
      </c>
      <c r="G76" s="5">
        <v>162</v>
      </c>
      <c r="H76" s="5">
        <v>4590</v>
      </c>
      <c r="I76" s="5">
        <v>3158</v>
      </c>
      <c r="J76" s="5">
        <v>45098</v>
      </c>
      <c r="K76" s="5">
        <v>152513</v>
      </c>
      <c r="L76" s="5">
        <v>3617351</v>
      </c>
      <c r="M76" s="5">
        <v>0</v>
      </c>
      <c r="N76" s="5">
        <v>0</v>
      </c>
      <c r="O76" s="5">
        <v>0</v>
      </c>
      <c r="P76" s="5">
        <v>0</v>
      </c>
    </row>
    <row r="77" spans="1:16" ht="15.75" customHeight="1">
      <c r="A77" s="5">
        <v>2020</v>
      </c>
      <c r="B77" s="5" t="s">
        <v>53</v>
      </c>
      <c r="C77" s="5">
        <v>5</v>
      </c>
      <c r="D77" s="5">
        <v>2</v>
      </c>
      <c r="E77" s="5">
        <v>7124</v>
      </c>
      <c r="F77" s="5">
        <v>148662</v>
      </c>
      <c r="G77" s="5">
        <v>240</v>
      </c>
      <c r="H77" s="5">
        <v>4830</v>
      </c>
      <c r="I77" s="5">
        <v>3810</v>
      </c>
      <c r="J77" s="5">
        <v>48908</v>
      </c>
      <c r="K77" s="5">
        <v>184348</v>
      </c>
      <c r="L77" s="5">
        <v>3801699</v>
      </c>
      <c r="M77" s="5">
        <v>0</v>
      </c>
      <c r="N77" s="5">
        <v>0</v>
      </c>
      <c r="O77" s="5">
        <v>0</v>
      </c>
      <c r="P77" s="5">
        <v>0</v>
      </c>
    </row>
    <row r="78" spans="1:16" ht="15.75" customHeight="1">
      <c r="A78" s="5">
        <v>2020</v>
      </c>
      <c r="B78" s="5" t="s">
        <v>53</v>
      </c>
      <c r="C78" s="5">
        <v>5</v>
      </c>
      <c r="D78" s="5">
        <v>2</v>
      </c>
      <c r="E78" s="5">
        <v>7452</v>
      </c>
      <c r="F78" s="5">
        <v>156114</v>
      </c>
      <c r="G78" s="5">
        <v>274</v>
      </c>
      <c r="H78" s="5">
        <v>5104</v>
      </c>
      <c r="I78" s="5">
        <v>3926</v>
      </c>
      <c r="J78" s="5">
        <v>52834</v>
      </c>
      <c r="K78" s="5">
        <v>187617</v>
      </c>
      <c r="L78" s="5">
        <v>3989316</v>
      </c>
      <c r="M78" s="5">
        <v>0</v>
      </c>
      <c r="N78" s="5">
        <v>0</v>
      </c>
      <c r="O78" s="5">
        <v>0</v>
      </c>
      <c r="P78" s="5">
        <v>0</v>
      </c>
    </row>
    <row r="79" spans="1:16" ht="15.75" customHeight="1">
      <c r="A79" s="5">
        <v>2020</v>
      </c>
      <c r="B79" s="5" t="s">
        <v>53</v>
      </c>
      <c r="C79" s="5">
        <v>5</v>
      </c>
      <c r="D79" s="5">
        <v>2</v>
      </c>
      <c r="E79" s="5">
        <v>7982</v>
      </c>
      <c r="F79" s="5">
        <v>164096</v>
      </c>
      <c r="G79" s="5">
        <v>194</v>
      </c>
      <c r="H79" s="5">
        <v>5298</v>
      </c>
      <c r="I79" s="5">
        <v>3188</v>
      </c>
      <c r="J79" s="5">
        <v>56022</v>
      </c>
      <c r="K79" s="5">
        <v>195775</v>
      </c>
      <c r="L79" s="5">
        <v>4185091</v>
      </c>
      <c r="M79" s="5">
        <v>0</v>
      </c>
      <c r="N79" s="5">
        <v>0</v>
      </c>
      <c r="O79" s="5">
        <v>0</v>
      </c>
      <c r="P79" s="5">
        <v>0</v>
      </c>
    </row>
    <row r="80" spans="1:16" ht="15.75" customHeight="1">
      <c r="A80" s="5">
        <v>2020</v>
      </c>
      <c r="B80" s="5" t="s">
        <v>53</v>
      </c>
      <c r="C80" s="5">
        <v>5</v>
      </c>
      <c r="D80" s="5">
        <v>3</v>
      </c>
      <c r="E80" s="5">
        <v>7616</v>
      </c>
      <c r="F80" s="5">
        <v>171712</v>
      </c>
      <c r="G80" s="5">
        <v>208</v>
      </c>
      <c r="H80" s="5">
        <v>5506</v>
      </c>
      <c r="I80" s="5">
        <v>4468</v>
      </c>
      <c r="J80" s="5">
        <v>60490</v>
      </c>
      <c r="K80" s="5">
        <v>194504</v>
      </c>
      <c r="L80" s="5">
        <v>4379595</v>
      </c>
      <c r="M80" s="5">
        <v>0</v>
      </c>
      <c r="N80" s="5">
        <v>0</v>
      </c>
      <c r="O80" s="5">
        <v>0</v>
      </c>
      <c r="P80" s="5">
        <v>0</v>
      </c>
    </row>
    <row r="81" spans="1:16" ht="15.75" customHeight="1">
      <c r="A81" s="5">
        <v>2020</v>
      </c>
      <c r="B81" s="5" t="s">
        <v>53</v>
      </c>
      <c r="C81" s="5">
        <v>5</v>
      </c>
      <c r="D81" s="5">
        <v>3</v>
      </c>
      <c r="E81" s="5">
        <v>9588</v>
      </c>
      <c r="F81" s="5">
        <v>181300</v>
      </c>
      <c r="G81" s="5">
        <v>240</v>
      </c>
      <c r="H81" s="5">
        <v>5746</v>
      </c>
      <c r="I81" s="5">
        <v>8024</v>
      </c>
      <c r="J81" s="5">
        <v>68514</v>
      </c>
      <c r="K81" s="5">
        <v>198953</v>
      </c>
      <c r="L81" s="5">
        <v>4578548</v>
      </c>
      <c r="M81" s="5">
        <v>0</v>
      </c>
      <c r="N81" s="5">
        <v>0</v>
      </c>
      <c r="O81" s="5">
        <v>0</v>
      </c>
      <c r="P81" s="5">
        <v>0</v>
      </c>
    </row>
    <row r="82" spans="1:16" ht="15.75" customHeight="1">
      <c r="A82" s="5">
        <v>2020</v>
      </c>
      <c r="B82" s="5" t="s">
        <v>53</v>
      </c>
      <c r="C82" s="5">
        <v>5</v>
      </c>
      <c r="D82" s="5">
        <v>3</v>
      </c>
      <c r="E82" s="5">
        <v>10098</v>
      </c>
      <c r="F82" s="5">
        <v>191398</v>
      </c>
      <c r="G82" s="5">
        <v>304</v>
      </c>
      <c r="H82" s="5">
        <v>6050</v>
      </c>
      <c r="I82" s="5">
        <v>5076</v>
      </c>
      <c r="J82" s="5">
        <v>73590</v>
      </c>
      <c r="K82" s="5">
        <v>193873</v>
      </c>
      <c r="L82" s="5">
        <v>4772421</v>
      </c>
      <c r="M82" s="5">
        <v>0</v>
      </c>
      <c r="N82" s="5">
        <v>0</v>
      </c>
      <c r="O82" s="5">
        <v>0</v>
      </c>
      <c r="P82" s="5">
        <v>0</v>
      </c>
    </row>
    <row r="83" spans="1:16" ht="15.75" customHeight="1">
      <c r="A83" s="5">
        <v>2020</v>
      </c>
      <c r="B83" s="5" t="s">
        <v>53</v>
      </c>
      <c r="C83" s="5">
        <v>5</v>
      </c>
      <c r="D83" s="5">
        <v>3</v>
      </c>
      <c r="E83" s="5">
        <v>9256</v>
      </c>
      <c r="F83" s="5">
        <v>200654</v>
      </c>
      <c r="G83" s="5">
        <v>262</v>
      </c>
      <c r="H83" s="5">
        <v>6312</v>
      </c>
      <c r="I83" s="5">
        <v>4964</v>
      </c>
      <c r="J83" s="5">
        <v>78554</v>
      </c>
      <c r="K83" s="5">
        <v>209796</v>
      </c>
      <c r="L83" s="5">
        <v>4982217</v>
      </c>
      <c r="M83" s="5">
        <v>0</v>
      </c>
      <c r="N83" s="5">
        <v>0</v>
      </c>
      <c r="O83" s="5">
        <v>0</v>
      </c>
      <c r="P83" s="5">
        <v>0</v>
      </c>
    </row>
    <row r="84" spans="1:16" ht="15.75" customHeight="1">
      <c r="A84" s="5">
        <v>2020</v>
      </c>
      <c r="B84" s="5" t="s">
        <v>53</v>
      </c>
      <c r="C84" s="5">
        <v>5</v>
      </c>
      <c r="D84" s="5">
        <v>3</v>
      </c>
      <c r="E84" s="5">
        <v>12308</v>
      </c>
      <c r="F84" s="5">
        <v>212962</v>
      </c>
      <c r="G84" s="5">
        <v>292</v>
      </c>
      <c r="H84" s="5">
        <v>6604</v>
      </c>
      <c r="I84" s="5">
        <v>6064</v>
      </c>
      <c r="J84" s="5">
        <v>84618</v>
      </c>
      <c r="K84" s="5">
        <v>224601</v>
      </c>
      <c r="L84" s="5">
        <v>5206818</v>
      </c>
      <c r="M84" s="5">
        <v>0</v>
      </c>
      <c r="N84" s="5">
        <v>0</v>
      </c>
      <c r="O84" s="5">
        <v>0</v>
      </c>
      <c r="P84" s="5">
        <v>0</v>
      </c>
    </row>
    <row r="85" spans="1:16" ht="15.75" customHeight="1">
      <c r="A85" s="5">
        <v>2020</v>
      </c>
      <c r="B85" s="5" t="s">
        <v>53</v>
      </c>
      <c r="C85" s="5">
        <v>5</v>
      </c>
      <c r="D85" s="5">
        <v>3</v>
      </c>
      <c r="E85" s="5">
        <v>11440</v>
      </c>
      <c r="F85" s="5">
        <v>224402</v>
      </c>
      <c r="G85" s="5">
        <v>268</v>
      </c>
      <c r="H85" s="5">
        <v>6872</v>
      </c>
      <c r="I85" s="5">
        <v>6226</v>
      </c>
      <c r="J85" s="5">
        <v>90844</v>
      </c>
      <c r="K85" s="5">
        <v>221886</v>
      </c>
      <c r="L85" s="5">
        <v>5428704</v>
      </c>
      <c r="M85" s="5">
        <v>0</v>
      </c>
      <c r="N85" s="5">
        <v>0</v>
      </c>
      <c r="O85" s="5">
        <v>0</v>
      </c>
      <c r="P85" s="5">
        <v>0</v>
      </c>
    </row>
    <row r="86" spans="1:16" ht="15.75" customHeight="1">
      <c r="A86" s="5">
        <v>2020</v>
      </c>
      <c r="B86" s="5" t="s">
        <v>53</v>
      </c>
      <c r="C86" s="5">
        <v>5</v>
      </c>
      <c r="D86" s="5">
        <v>3</v>
      </c>
      <c r="E86" s="5">
        <v>12046</v>
      </c>
      <c r="F86" s="5">
        <v>236448</v>
      </c>
      <c r="G86" s="5">
        <v>296</v>
      </c>
      <c r="H86" s="5">
        <v>7168</v>
      </c>
      <c r="I86" s="5">
        <v>6262</v>
      </c>
      <c r="J86" s="5">
        <v>97106</v>
      </c>
      <c r="K86" s="5">
        <v>226192</v>
      </c>
      <c r="L86" s="5">
        <v>5654896</v>
      </c>
      <c r="M86" s="5">
        <v>0</v>
      </c>
      <c r="N86" s="5">
        <v>0</v>
      </c>
      <c r="O86" s="5">
        <v>0</v>
      </c>
      <c r="P86" s="5">
        <v>0</v>
      </c>
    </row>
    <row r="87" spans="1:16" ht="15.75" customHeight="1">
      <c r="A87" s="5">
        <v>2020</v>
      </c>
      <c r="B87" s="5" t="s">
        <v>53</v>
      </c>
      <c r="C87" s="5">
        <v>5</v>
      </c>
      <c r="D87" s="5">
        <v>4</v>
      </c>
      <c r="E87" s="5">
        <v>13072</v>
      </c>
      <c r="F87" s="5">
        <v>249520</v>
      </c>
      <c r="G87" s="5">
        <v>284</v>
      </c>
      <c r="H87" s="5">
        <v>7452</v>
      </c>
      <c r="I87" s="5">
        <v>6560</v>
      </c>
      <c r="J87" s="5">
        <v>103666</v>
      </c>
      <c r="K87" s="5">
        <v>240570</v>
      </c>
      <c r="L87" s="5">
        <v>5895466</v>
      </c>
      <c r="M87" s="5">
        <v>0</v>
      </c>
      <c r="N87" s="5">
        <v>0</v>
      </c>
      <c r="O87" s="5">
        <v>0</v>
      </c>
      <c r="P87" s="5">
        <v>0</v>
      </c>
    </row>
    <row r="88" spans="1:16" ht="15.75" customHeight="1">
      <c r="A88" s="5">
        <v>2020</v>
      </c>
      <c r="B88" s="5" t="s">
        <v>53</v>
      </c>
      <c r="C88" s="5">
        <v>5</v>
      </c>
      <c r="D88" s="5">
        <v>4</v>
      </c>
      <c r="E88" s="5">
        <v>13330</v>
      </c>
      <c r="F88" s="5">
        <v>262850</v>
      </c>
      <c r="G88" s="5">
        <v>284</v>
      </c>
      <c r="H88" s="5">
        <v>7736</v>
      </c>
      <c r="I88" s="5">
        <v>5152</v>
      </c>
      <c r="J88" s="5">
        <v>108818</v>
      </c>
      <c r="K88" s="5">
        <v>236187</v>
      </c>
      <c r="L88" s="5">
        <v>6131653</v>
      </c>
      <c r="M88" s="5">
        <v>0</v>
      </c>
      <c r="N88" s="5">
        <v>0</v>
      </c>
      <c r="O88" s="5">
        <v>0</v>
      </c>
      <c r="P88" s="5">
        <v>0</v>
      </c>
    </row>
    <row r="89" spans="1:16" ht="15.75" customHeight="1">
      <c r="A89" s="5">
        <v>2020</v>
      </c>
      <c r="B89" s="5" t="s">
        <v>53</v>
      </c>
      <c r="C89" s="5">
        <v>5</v>
      </c>
      <c r="D89" s="5">
        <v>4</v>
      </c>
      <c r="E89" s="5">
        <v>14222</v>
      </c>
      <c r="F89" s="5">
        <v>277072</v>
      </c>
      <c r="G89" s="5">
        <v>312</v>
      </c>
      <c r="H89" s="5">
        <v>8048</v>
      </c>
      <c r="I89" s="5">
        <v>6570</v>
      </c>
      <c r="J89" s="5">
        <v>115388</v>
      </c>
      <c r="K89" s="5">
        <v>220803</v>
      </c>
      <c r="L89" s="5">
        <v>6352456</v>
      </c>
      <c r="M89" s="5">
        <v>0</v>
      </c>
      <c r="N89" s="5">
        <v>0</v>
      </c>
      <c r="O89" s="5">
        <v>0</v>
      </c>
      <c r="P89" s="5">
        <v>0</v>
      </c>
    </row>
    <row r="90" spans="1:16" ht="15.75" customHeight="1">
      <c r="A90" s="5">
        <v>2020</v>
      </c>
      <c r="B90" s="5" t="s">
        <v>53</v>
      </c>
      <c r="C90" s="5">
        <v>5</v>
      </c>
      <c r="D90" s="5">
        <v>4</v>
      </c>
      <c r="E90" s="5">
        <v>12828</v>
      </c>
      <c r="F90" s="5">
        <v>289900</v>
      </c>
      <c r="G90" s="5">
        <v>298</v>
      </c>
      <c r="H90" s="5">
        <v>8346</v>
      </c>
      <c r="I90" s="5">
        <v>6024</v>
      </c>
      <c r="J90" s="5">
        <v>121412</v>
      </c>
      <c r="K90" s="5">
        <v>211522</v>
      </c>
      <c r="L90" s="5">
        <v>6563978</v>
      </c>
      <c r="M90" s="5">
        <v>0</v>
      </c>
      <c r="N90" s="5">
        <v>0</v>
      </c>
      <c r="O90" s="5">
        <v>0</v>
      </c>
      <c r="P90" s="5">
        <v>0</v>
      </c>
    </row>
    <row r="91" spans="1:16" ht="15.75" customHeight="1">
      <c r="A91" s="5">
        <v>2020</v>
      </c>
      <c r="B91" s="5" t="s">
        <v>53</v>
      </c>
      <c r="C91" s="5">
        <v>5</v>
      </c>
      <c r="D91" s="5">
        <v>4</v>
      </c>
      <c r="E91" s="5">
        <v>11814</v>
      </c>
      <c r="F91" s="5">
        <v>301714</v>
      </c>
      <c r="G91" s="5">
        <v>346</v>
      </c>
      <c r="H91" s="5">
        <v>8692</v>
      </c>
      <c r="I91" s="5">
        <v>7170</v>
      </c>
      <c r="J91" s="5">
        <v>128582</v>
      </c>
      <c r="K91" s="5">
        <v>222584</v>
      </c>
      <c r="L91" s="5">
        <v>6786562</v>
      </c>
      <c r="M91" s="5">
        <v>0</v>
      </c>
      <c r="N91" s="5">
        <v>0</v>
      </c>
      <c r="O91" s="5">
        <v>0</v>
      </c>
      <c r="P91" s="5">
        <v>0</v>
      </c>
    </row>
    <row r="92" spans="1:16" ht="15.75" customHeight="1">
      <c r="A92" s="5">
        <v>2020</v>
      </c>
      <c r="B92" s="5" t="s">
        <v>53</v>
      </c>
      <c r="C92" s="5">
        <v>5</v>
      </c>
      <c r="D92" s="5">
        <v>4</v>
      </c>
      <c r="E92" s="5">
        <v>14492</v>
      </c>
      <c r="F92" s="5">
        <v>316206</v>
      </c>
      <c r="G92" s="5">
        <v>376</v>
      </c>
      <c r="H92" s="5">
        <v>9068</v>
      </c>
      <c r="I92" s="5">
        <v>6868</v>
      </c>
      <c r="J92" s="5">
        <v>135450</v>
      </c>
      <c r="K92" s="5">
        <v>237058</v>
      </c>
      <c r="L92" s="5">
        <v>7023620</v>
      </c>
      <c r="M92" s="5">
        <v>0</v>
      </c>
      <c r="N92" s="5">
        <v>0</v>
      </c>
      <c r="O92" s="5">
        <v>0</v>
      </c>
      <c r="P92" s="5">
        <v>0</v>
      </c>
    </row>
    <row r="93" spans="1:16" ht="15.75" customHeight="1">
      <c r="A93" s="5">
        <v>2020</v>
      </c>
      <c r="B93" s="5" t="s">
        <v>53</v>
      </c>
      <c r="C93" s="5">
        <v>5</v>
      </c>
      <c r="D93" s="5">
        <v>4</v>
      </c>
      <c r="E93" s="5">
        <v>14508</v>
      </c>
      <c r="F93" s="5">
        <v>330714</v>
      </c>
      <c r="G93" s="5">
        <v>352</v>
      </c>
      <c r="H93" s="5">
        <v>9420</v>
      </c>
      <c r="I93" s="5">
        <v>6342</v>
      </c>
      <c r="J93" s="5">
        <v>141792</v>
      </c>
      <c r="K93" s="5">
        <v>257359</v>
      </c>
      <c r="L93" s="5">
        <v>7280979</v>
      </c>
      <c r="M93" s="5">
        <v>0</v>
      </c>
      <c r="N93" s="5">
        <v>0</v>
      </c>
      <c r="O93" s="5">
        <v>0</v>
      </c>
      <c r="P93" s="5">
        <v>0</v>
      </c>
    </row>
    <row r="94" spans="1:16" ht="15.75" customHeight="1">
      <c r="A94" s="5">
        <v>2020</v>
      </c>
      <c r="B94" s="5" t="s">
        <v>53</v>
      </c>
      <c r="C94" s="5">
        <v>5</v>
      </c>
      <c r="D94" s="5">
        <v>5</v>
      </c>
      <c r="E94" s="5">
        <v>16276</v>
      </c>
      <c r="F94" s="5">
        <v>346990</v>
      </c>
      <c r="G94" s="5">
        <v>536</v>
      </c>
      <c r="H94" s="5">
        <v>9956</v>
      </c>
      <c r="I94" s="5">
        <v>23470</v>
      </c>
      <c r="J94" s="5">
        <v>165262</v>
      </c>
      <c r="K94" s="5">
        <v>288933</v>
      </c>
      <c r="L94" s="5">
        <v>7569912</v>
      </c>
      <c r="M94" s="5">
        <v>0</v>
      </c>
      <c r="N94" s="5">
        <v>0</v>
      </c>
      <c r="O94" s="5">
        <v>0</v>
      </c>
      <c r="P94" s="5">
        <v>0</v>
      </c>
    </row>
    <row r="95" spans="1:16" ht="15.75" customHeight="1">
      <c r="A95" s="5">
        <v>2020</v>
      </c>
      <c r="B95" s="5" t="s">
        <v>53</v>
      </c>
      <c r="C95" s="5">
        <v>5</v>
      </c>
      <c r="D95" s="5">
        <v>5</v>
      </c>
      <c r="E95" s="5">
        <v>16728</v>
      </c>
      <c r="F95" s="5">
        <v>363718</v>
      </c>
      <c r="G95" s="5">
        <v>410</v>
      </c>
      <c r="H95" s="5">
        <v>10366</v>
      </c>
      <c r="I95" s="5">
        <v>8606</v>
      </c>
      <c r="J95" s="5">
        <v>173868</v>
      </c>
      <c r="K95" s="5">
        <v>273774</v>
      </c>
      <c r="L95" s="5">
        <v>7843686</v>
      </c>
      <c r="M95" s="5">
        <v>0</v>
      </c>
      <c r="N95" s="5">
        <v>0</v>
      </c>
      <c r="O95" s="5">
        <v>0</v>
      </c>
      <c r="P95" s="5">
        <v>0</v>
      </c>
    </row>
    <row r="96" spans="1:16" ht="15.75" customHeight="1">
      <c r="A96" s="5">
        <v>2020</v>
      </c>
      <c r="B96" s="5" t="s">
        <v>53</v>
      </c>
      <c r="C96" s="5">
        <v>5</v>
      </c>
      <c r="D96" s="5">
        <v>5</v>
      </c>
      <c r="E96" s="5">
        <v>17578</v>
      </c>
      <c r="F96" s="5">
        <v>381296</v>
      </c>
      <c r="G96" s="5">
        <v>444</v>
      </c>
      <c r="H96" s="5">
        <v>10810</v>
      </c>
      <c r="I96" s="5">
        <v>9856</v>
      </c>
      <c r="J96" s="5">
        <v>183724</v>
      </c>
      <c r="K96" s="5">
        <v>244946</v>
      </c>
      <c r="L96" s="5">
        <v>8088632</v>
      </c>
      <c r="M96" s="5">
        <v>0</v>
      </c>
      <c r="N96" s="5">
        <v>0</v>
      </c>
      <c r="O96" s="5">
        <v>0</v>
      </c>
      <c r="P96" s="5">
        <v>0</v>
      </c>
    </row>
    <row r="97" spans="1:16" ht="15.75" customHeight="1">
      <c r="A97" s="5">
        <v>2020</v>
      </c>
      <c r="B97" s="5" t="s">
        <v>54</v>
      </c>
      <c r="C97" s="5">
        <v>6</v>
      </c>
      <c r="D97" s="5">
        <v>1</v>
      </c>
      <c r="E97" s="5">
        <v>15448</v>
      </c>
      <c r="F97" s="5">
        <v>396744</v>
      </c>
      <c r="G97" s="5">
        <v>402</v>
      </c>
      <c r="H97" s="5">
        <v>11212</v>
      </c>
      <c r="I97" s="5">
        <v>7764</v>
      </c>
      <c r="J97" s="5">
        <v>191488</v>
      </c>
      <c r="K97" s="5">
        <v>251761</v>
      </c>
      <c r="L97" s="5">
        <v>8340393</v>
      </c>
      <c r="M97" s="5">
        <v>0</v>
      </c>
      <c r="N97" s="5">
        <v>0</v>
      </c>
      <c r="O97" s="5">
        <v>0</v>
      </c>
      <c r="P97" s="5">
        <v>0</v>
      </c>
    </row>
    <row r="98" spans="1:16" ht="15.75" customHeight="1">
      <c r="A98" s="5">
        <v>2020</v>
      </c>
      <c r="B98" s="5" t="s">
        <v>54</v>
      </c>
      <c r="C98" s="5">
        <v>6</v>
      </c>
      <c r="D98" s="5">
        <v>1</v>
      </c>
      <c r="E98" s="5">
        <v>17624</v>
      </c>
      <c r="F98" s="5">
        <v>414368</v>
      </c>
      <c r="G98" s="5">
        <v>444</v>
      </c>
      <c r="H98" s="5">
        <v>11656</v>
      </c>
      <c r="I98" s="5">
        <v>9062</v>
      </c>
      <c r="J98" s="5">
        <v>200550</v>
      </c>
      <c r="K98" s="5">
        <v>289612</v>
      </c>
      <c r="L98" s="5">
        <v>8630005</v>
      </c>
      <c r="M98" s="5">
        <v>0</v>
      </c>
      <c r="N98" s="5">
        <v>0</v>
      </c>
      <c r="O98" s="5">
        <v>0</v>
      </c>
      <c r="P98" s="5">
        <v>0</v>
      </c>
    </row>
    <row r="99" spans="1:16" ht="15.75" customHeight="1">
      <c r="A99" s="5">
        <v>2020</v>
      </c>
      <c r="B99" s="5" t="s">
        <v>54</v>
      </c>
      <c r="C99" s="5">
        <v>6</v>
      </c>
      <c r="D99" s="5">
        <v>1</v>
      </c>
      <c r="E99" s="5">
        <v>19376</v>
      </c>
      <c r="F99" s="5">
        <v>433744</v>
      </c>
      <c r="G99" s="5">
        <v>518</v>
      </c>
      <c r="H99" s="5">
        <v>12174</v>
      </c>
      <c r="I99" s="5">
        <v>7578</v>
      </c>
      <c r="J99" s="5">
        <v>208128</v>
      </c>
      <c r="K99" s="5">
        <v>298140</v>
      </c>
      <c r="L99" s="5">
        <v>8928145</v>
      </c>
      <c r="M99" s="5">
        <v>0</v>
      </c>
      <c r="N99" s="5">
        <v>0</v>
      </c>
      <c r="O99" s="5">
        <v>0</v>
      </c>
      <c r="P99" s="5">
        <v>0</v>
      </c>
    </row>
    <row r="100" spans="1:16" ht="15.75" customHeight="1">
      <c r="A100" s="5">
        <v>2020</v>
      </c>
      <c r="B100" s="5" t="s">
        <v>54</v>
      </c>
      <c r="C100" s="5">
        <v>6</v>
      </c>
      <c r="D100" s="5">
        <v>1</v>
      </c>
      <c r="E100" s="5">
        <v>19694</v>
      </c>
      <c r="F100" s="5">
        <v>453438</v>
      </c>
      <c r="G100" s="5">
        <v>548</v>
      </c>
      <c r="H100" s="5">
        <v>12722</v>
      </c>
      <c r="I100" s="5">
        <v>8780</v>
      </c>
      <c r="J100" s="5">
        <v>216908</v>
      </c>
      <c r="K100" s="5">
        <v>294048</v>
      </c>
      <c r="L100" s="5">
        <v>9222193</v>
      </c>
      <c r="M100" s="5">
        <v>0</v>
      </c>
      <c r="N100" s="5">
        <v>0</v>
      </c>
      <c r="O100" s="5">
        <v>0</v>
      </c>
      <c r="P100" s="5">
        <v>0</v>
      </c>
    </row>
    <row r="101" spans="1:16" ht="15.75" customHeight="1">
      <c r="A101" s="5">
        <v>2020</v>
      </c>
      <c r="B101" s="5" t="s">
        <v>54</v>
      </c>
      <c r="C101" s="5">
        <v>6</v>
      </c>
      <c r="D101" s="5">
        <v>1</v>
      </c>
      <c r="E101" s="5">
        <v>18944</v>
      </c>
      <c r="F101" s="5">
        <v>472382</v>
      </c>
      <c r="G101" s="5">
        <v>572</v>
      </c>
      <c r="H101" s="5">
        <v>13294</v>
      </c>
      <c r="I101" s="5">
        <v>9542</v>
      </c>
      <c r="J101" s="5">
        <v>226450</v>
      </c>
      <c r="K101" s="5">
        <v>290371</v>
      </c>
      <c r="L101" s="5">
        <v>9512564</v>
      </c>
      <c r="M101" s="5">
        <v>0</v>
      </c>
      <c r="N101" s="5">
        <v>0</v>
      </c>
      <c r="O101" s="5">
        <v>0</v>
      </c>
      <c r="P101" s="5">
        <v>0</v>
      </c>
    </row>
    <row r="102" spans="1:16" ht="15.75" customHeight="1">
      <c r="A102" s="5">
        <v>2020</v>
      </c>
      <c r="B102" s="5" t="s">
        <v>54</v>
      </c>
      <c r="C102" s="5">
        <v>6</v>
      </c>
      <c r="D102" s="5">
        <v>1</v>
      </c>
      <c r="E102" s="5">
        <v>20816</v>
      </c>
      <c r="F102" s="5">
        <v>493198</v>
      </c>
      <c r="G102" s="5">
        <v>594</v>
      </c>
      <c r="H102" s="5">
        <v>13888</v>
      </c>
      <c r="I102" s="5">
        <v>10866</v>
      </c>
      <c r="J102" s="5">
        <v>237316</v>
      </c>
      <c r="K102" s="5">
        <v>303109</v>
      </c>
      <c r="L102" s="5">
        <v>9815673</v>
      </c>
      <c r="M102" s="5">
        <v>0</v>
      </c>
      <c r="N102" s="5">
        <v>0</v>
      </c>
      <c r="O102" s="5">
        <v>0</v>
      </c>
      <c r="P102" s="5">
        <v>0</v>
      </c>
    </row>
    <row r="103" spans="1:16" ht="15.75" customHeight="1">
      <c r="A103" s="5">
        <v>2020</v>
      </c>
      <c r="B103" s="5" t="s">
        <v>54</v>
      </c>
      <c r="C103" s="5">
        <v>6</v>
      </c>
      <c r="D103" s="5">
        <v>1</v>
      </c>
      <c r="E103" s="5">
        <v>21764</v>
      </c>
      <c r="F103" s="5">
        <v>514962</v>
      </c>
      <c r="G103" s="5">
        <v>522</v>
      </c>
      <c r="H103" s="5">
        <v>14410</v>
      </c>
      <c r="I103" s="5">
        <v>10382</v>
      </c>
      <c r="J103" s="5">
        <v>247698</v>
      </c>
      <c r="K103" s="5">
        <v>269265</v>
      </c>
      <c r="L103" s="5">
        <v>10084938</v>
      </c>
      <c r="M103" s="5">
        <v>0</v>
      </c>
      <c r="N103" s="5">
        <v>0</v>
      </c>
      <c r="O103" s="5">
        <v>0</v>
      </c>
      <c r="P103" s="5">
        <v>0</v>
      </c>
    </row>
    <row r="104" spans="1:16" ht="15.75" customHeight="1">
      <c r="A104" s="5">
        <v>2020</v>
      </c>
      <c r="B104" s="5" t="s">
        <v>54</v>
      </c>
      <c r="C104" s="5">
        <v>6</v>
      </c>
      <c r="D104" s="5">
        <v>2</v>
      </c>
      <c r="E104" s="5">
        <v>17072</v>
      </c>
      <c r="F104" s="5">
        <v>532034</v>
      </c>
      <c r="G104" s="5">
        <v>542</v>
      </c>
      <c r="H104" s="5">
        <v>14952</v>
      </c>
      <c r="I104" s="5">
        <v>10342</v>
      </c>
      <c r="J104" s="5">
        <v>258040</v>
      </c>
      <c r="K104" s="5">
        <v>294113</v>
      </c>
      <c r="L104" s="5">
        <v>10379051</v>
      </c>
      <c r="M104" s="5">
        <v>0</v>
      </c>
      <c r="N104" s="5">
        <v>0</v>
      </c>
      <c r="O104" s="5">
        <v>0</v>
      </c>
      <c r="P104" s="5">
        <v>0</v>
      </c>
    </row>
    <row r="105" spans="1:16" ht="15.75" customHeight="1">
      <c r="A105" s="5">
        <v>2020</v>
      </c>
      <c r="B105" s="5" t="s">
        <v>54</v>
      </c>
      <c r="C105" s="5">
        <v>6</v>
      </c>
      <c r="D105" s="5">
        <v>2</v>
      </c>
      <c r="E105" s="5">
        <v>19962</v>
      </c>
      <c r="F105" s="5">
        <v>551996</v>
      </c>
      <c r="G105" s="5">
        <v>544</v>
      </c>
      <c r="H105" s="5">
        <v>15496</v>
      </c>
      <c r="I105" s="5">
        <v>11268</v>
      </c>
      <c r="J105" s="5">
        <v>269308</v>
      </c>
      <c r="K105" s="5">
        <v>305461</v>
      </c>
      <c r="L105" s="5">
        <v>10684512</v>
      </c>
      <c r="M105" s="5">
        <v>0</v>
      </c>
      <c r="N105" s="5">
        <v>0</v>
      </c>
      <c r="O105" s="5">
        <v>0</v>
      </c>
      <c r="P105" s="5">
        <v>0</v>
      </c>
    </row>
    <row r="106" spans="1:16" ht="15.75" customHeight="1">
      <c r="A106" s="5">
        <v>2020</v>
      </c>
      <c r="B106" s="5" t="s">
        <v>54</v>
      </c>
      <c r="C106" s="5">
        <v>6</v>
      </c>
      <c r="D106" s="5">
        <v>2</v>
      </c>
      <c r="E106" s="5">
        <v>22312</v>
      </c>
      <c r="F106" s="5">
        <v>574308</v>
      </c>
      <c r="G106" s="5">
        <v>716</v>
      </c>
      <c r="H106" s="5">
        <v>16212</v>
      </c>
      <c r="I106" s="5">
        <v>12550</v>
      </c>
      <c r="J106" s="5">
        <v>281858</v>
      </c>
      <c r="K106" s="5">
        <v>305473</v>
      </c>
      <c r="L106" s="5">
        <v>10989985</v>
      </c>
      <c r="M106" s="5">
        <v>0</v>
      </c>
      <c r="N106" s="5">
        <v>0</v>
      </c>
      <c r="O106" s="5">
        <v>0</v>
      </c>
      <c r="P106" s="5">
        <v>0</v>
      </c>
    </row>
    <row r="107" spans="1:16" ht="15.75" customHeight="1">
      <c r="A107" s="5">
        <v>2020</v>
      </c>
      <c r="B107" s="5" t="s">
        <v>54</v>
      </c>
      <c r="C107" s="5">
        <v>6</v>
      </c>
      <c r="D107" s="5">
        <v>2</v>
      </c>
      <c r="E107" s="5">
        <v>22270</v>
      </c>
      <c r="F107" s="5">
        <v>596578</v>
      </c>
      <c r="G107" s="5">
        <v>788</v>
      </c>
      <c r="H107" s="5">
        <v>17000</v>
      </c>
      <c r="I107" s="5">
        <v>12088</v>
      </c>
      <c r="J107" s="5">
        <v>293946</v>
      </c>
      <c r="K107" s="5">
        <v>319844</v>
      </c>
      <c r="L107" s="5">
        <v>11309829</v>
      </c>
      <c r="M107" s="5">
        <v>0</v>
      </c>
      <c r="N107" s="5">
        <v>0</v>
      </c>
      <c r="O107" s="5">
        <v>0</v>
      </c>
      <c r="P107" s="5">
        <v>0</v>
      </c>
    </row>
    <row r="108" spans="1:16" ht="15.75" customHeight="1">
      <c r="A108" s="5">
        <v>2020</v>
      </c>
      <c r="B108" s="5" t="s">
        <v>54</v>
      </c>
      <c r="C108" s="5">
        <v>6</v>
      </c>
      <c r="D108" s="5">
        <v>2</v>
      </c>
      <c r="E108" s="5">
        <v>22612</v>
      </c>
      <c r="F108" s="5">
        <v>619190</v>
      </c>
      <c r="G108" s="5">
        <v>776</v>
      </c>
      <c r="H108" s="5">
        <v>17776</v>
      </c>
      <c r="I108" s="5">
        <v>14526</v>
      </c>
      <c r="J108" s="5">
        <v>308472</v>
      </c>
      <c r="K108" s="5">
        <v>304876</v>
      </c>
      <c r="L108" s="5">
        <v>11614705</v>
      </c>
      <c r="M108" s="5">
        <v>0</v>
      </c>
      <c r="N108" s="5">
        <v>0</v>
      </c>
      <c r="O108" s="5">
        <v>0</v>
      </c>
      <c r="P108" s="5">
        <v>0</v>
      </c>
    </row>
    <row r="109" spans="1:16" ht="15.75" customHeight="1">
      <c r="A109" s="5">
        <v>2020</v>
      </c>
      <c r="B109" s="5" t="s">
        <v>54</v>
      </c>
      <c r="C109" s="5">
        <v>6</v>
      </c>
      <c r="D109" s="5">
        <v>2</v>
      </c>
      <c r="E109" s="5">
        <v>24078</v>
      </c>
      <c r="F109" s="5">
        <v>643268</v>
      </c>
      <c r="G109" s="5">
        <v>618</v>
      </c>
      <c r="H109" s="5">
        <v>18394</v>
      </c>
      <c r="I109" s="5">
        <v>16182</v>
      </c>
      <c r="J109" s="5">
        <v>324654</v>
      </c>
      <c r="K109" s="5">
        <v>315247</v>
      </c>
      <c r="L109" s="5">
        <v>11929952</v>
      </c>
      <c r="M109" s="5">
        <v>0</v>
      </c>
      <c r="N109" s="5">
        <v>0</v>
      </c>
      <c r="O109" s="5">
        <v>0</v>
      </c>
      <c r="P109" s="5">
        <v>0</v>
      </c>
    </row>
    <row r="110" spans="1:16" ht="15.75" customHeight="1">
      <c r="A110" s="5">
        <v>2020</v>
      </c>
      <c r="B110" s="5" t="s">
        <v>54</v>
      </c>
      <c r="C110" s="5">
        <v>6</v>
      </c>
      <c r="D110" s="5">
        <v>2</v>
      </c>
      <c r="E110" s="5">
        <v>22808</v>
      </c>
      <c r="F110" s="5">
        <v>666076</v>
      </c>
      <c r="G110" s="5">
        <v>648</v>
      </c>
      <c r="H110" s="5">
        <v>19042</v>
      </c>
      <c r="I110" s="5">
        <v>14716</v>
      </c>
      <c r="J110" s="5">
        <v>339370</v>
      </c>
      <c r="K110" s="5">
        <v>284207</v>
      </c>
      <c r="L110" s="5">
        <v>12214159</v>
      </c>
      <c r="M110" s="5">
        <v>0</v>
      </c>
      <c r="N110" s="5">
        <v>0</v>
      </c>
      <c r="O110" s="5">
        <v>0</v>
      </c>
      <c r="P110" s="5">
        <v>0</v>
      </c>
    </row>
    <row r="111" spans="1:16" ht="15.75" customHeight="1">
      <c r="A111" s="5">
        <v>2020</v>
      </c>
      <c r="B111" s="5" t="s">
        <v>54</v>
      </c>
      <c r="C111" s="5">
        <v>6</v>
      </c>
      <c r="D111" s="5">
        <v>3</v>
      </c>
      <c r="E111" s="5">
        <v>20064</v>
      </c>
      <c r="F111" s="5">
        <v>686140</v>
      </c>
      <c r="G111" s="5">
        <v>792</v>
      </c>
      <c r="H111" s="5">
        <v>19834</v>
      </c>
      <c r="I111" s="5">
        <v>21280</v>
      </c>
      <c r="J111" s="5">
        <v>360650</v>
      </c>
      <c r="K111" s="5">
        <v>305455</v>
      </c>
      <c r="L111" s="5">
        <v>12519614</v>
      </c>
      <c r="M111" s="5">
        <v>0</v>
      </c>
      <c r="N111" s="5">
        <v>0</v>
      </c>
      <c r="O111" s="5">
        <v>0</v>
      </c>
      <c r="P111" s="5">
        <v>0</v>
      </c>
    </row>
    <row r="112" spans="1:16" ht="15.75" customHeight="1">
      <c r="A112" s="5">
        <v>2020</v>
      </c>
      <c r="B112" s="5" t="s">
        <v>54</v>
      </c>
      <c r="C112" s="5">
        <v>6</v>
      </c>
      <c r="D112" s="5">
        <v>3</v>
      </c>
      <c r="E112" s="5">
        <v>22170</v>
      </c>
      <c r="F112" s="5">
        <v>708310</v>
      </c>
      <c r="G112" s="5">
        <v>4008</v>
      </c>
      <c r="H112" s="5">
        <v>23842</v>
      </c>
      <c r="I112" s="5">
        <v>14452</v>
      </c>
      <c r="J112" s="5">
        <v>375102</v>
      </c>
      <c r="K112" s="5">
        <v>350974</v>
      </c>
      <c r="L112" s="5">
        <v>12870588</v>
      </c>
      <c r="M112" s="5">
        <v>0</v>
      </c>
      <c r="N112" s="5">
        <v>0</v>
      </c>
      <c r="O112" s="5">
        <v>0</v>
      </c>
      <c r="P112" s="5">
        <v>0</v>
      </c>
    </row>
    <row r="113" spans="1:16" ht="15.75" customHeight="1">
      <c r="A113" s="5">
        <v>2020</v>
      </c>
      <c r="B113" s="5" t="s">
        <v>54</v>
      </c>
      <c r="C113" s="5">
        <v>6</v>
      </c>
      <c r="D113" s="5">
        <v>3</v>
      </c>
      <c r="E113" s="5">
        <v>26216</v>
      </c>
      <c r="F113" s="5">
        <v>734526</v>
      </c>
      <c r="G113" s="5">
        <v>682</v>
      </c>
      <c r="H113" s="5">
        <v>24524</v>
      </c>
      <c r="I113" s="5">
        <v>13780</v>
      </c>
      <c r="J113" s="5">
        <v>388882</v>
      </c>
      <c r="K113" s="5">
        <v>337447</v>
      </c>
      <c r="L113" s="5">
        <v>13208035</v>
      </c>
      <c r="M113" s="5">
        <v>0</v>
      </c>
      <c r="N113" s="5">
        <v>0</v>
      </c>
      <c r="O113" s="5">
        <v>0</v>
      </c>
      <c r="P113" s="5">
        <v>0</v>
      </c>
    </row>
    <row r="114" spans="1:16" ht="15.75" customHeight="1">
      <c r="A114" s="5">
        <v>2020</v>
      </c>
      <c r="B114" s="5" t="s">
        <v>54</v>
      </c>
      <c r="C114" s="5">
        <v>6</v>
      </c>
      <c r="D114" s="5">
        <v>3</v>
      </c>
      <c r="E114" s="5">
        <v>27658</v>
      </c>
      <c r="F114" s="5">
        <v>762184</v>
      </c>
      <c r="G114" s="5">
        <v>686</v>
      </c>
      <c r="H114" s="5">
        <v>25210</v>
      </c>
      <c r="I114" s="5">
        <v>21482</v>
      </c>
      <c r="J114" s="5">
        <v>410364</v>
      </c>
      <c r="K114" s="5">
        <v>390435</v>
      </c>
      <c r="L114" s="5">
        <v>13598470</v>
      </c>
      <c r="M114" s="5">
        <v>0</v>
      </c>
      <c r="N114" s="5">
        <v>0</v>
      </c>
      <c r="O114" s="5">
        <v>0</v>
      </c>
      <c r="P114" s="5">
        <v>0</v>
      </c>
    </row>
    <row r="115" spans="1:16" ht="15.75" customHeight="1">
      <c r="A115" s="5">
        <v>2020</v>
      </c>
      <c r="B115" s="5" t="s">
        <v>54</v>
      </c>
      <c r="C115" s="5">
        <v>6</v>
      </c>
      <c r="D115" s="5">
        <v>3</v>
      </c>
      <c r="E115" s="5">
        <v>29480</v>
      </c>
      <c r="F115" s="5">
        <v>791664</v>
      </c>
      <c r="G115" s="5">
        <v>728</v>
      </c>
      <c r="H115" s="5">
        <v>25938</v>
      </c>
      <c r="I115" s="5">
        <v>18058</v>
      </c>
      <c r="J115" s="5">
        <v>428422</v>
      </c>
      <c r="K115" s="5">
        <v>399777</v>
      </c>
      <c r="L115" s="5">
        <v>13998247</v>
      </c>
      <c r="M115" s="5">
        <v>0</v>
      </c>
      <c r="N115" s="5">
        <v>0</v>
      </c>
      <c r="O115" s="5">
        <v>0</v>
      </c>
      <c r="P115" s="5">
        <v>0</v>
      </c>
    </row>
    <row r="116" spans="1:16" ht="15.75" customHeight="1">
      <c r="A116" s="5">
        <v>2020</v>
      </c>
      <c r="B116" s="5" t="s">
        <v>54</v>
      </c>
      <c r="C116" s="5">
        <v>6</v>
      </c>
      <c r="D116" s="5">
        <v>3</v>
      </c>
      <c r="E116" s="5">
        <v>31836</v>
      </c>
      <c r="F116" s="5">
        <v>823500</v>
      </c>
      <c r="G116" s="5">
        <v>616</v>
      </c>
      <c r="H116" s="5">
        <v>26554</v>
      </c>
      <c r="I116" s="5">
        <v>27948</v>
      </c>
      <c r="J116" s="5">
        <v>456370</v>
      </c>
      <c r="K116" s="5">
        <v>408571</v>
      </c>
      <c r="L116" s="5">
        <v>14406818</v>
      </c>
      <c r="M116" s="5">
        <v>0</v>
      </c>
      <c r="N116" s="5">
        <v>0</v>
      </c>
      <c r="O116" s="5">
        <v>0</v>
      </c>
      <c r="P116" s="5">
        <v>0</v>
      </c>
    </row>
    <row r="117" spans="1:16" ht="15.75" customHeight="1">
      <c r="A117" s="5">
        <v>2020</v>
      </c>
      <c r="B117" s="5" t="s">
        <v>54</v>
      </c>
      <c r="C117" s="5">
        <v>6</v>
      </c>
      <c r="D117" s="5">
        <v>3</v>
      </c>
      <c r="E117" s="5">
        <v>30302</v>
      </c>
      <c r="F117" s="5">
        <v>853802</v>
      </c>
      <c r="G117" s="5">
        <v>852</v>
      </c>
      <c r="H117" s="5">
        <v>27406</v>
      </c>
      <c r="I117" s="5">
        <v>18150</v>
      </c>
      <c r="J117" s="5">
        <v>474520</v>
      </c>
      <c r="K117" s="5">
        <v>372622</v>
      </c>
      <c r="L117" s="5">
        <v>14779440</v>
      </c>
      <c r="M117" s="5">
        <v>0</v>
      </c>
      <c r="N117" s="5">
        <v>0</v>
      </c>
      <c r="O117" s="5">
        <v>0</v>
      </c>
      <c r="P117" s="5">
        <v>0</v>
      </c>
    </row>
    <row r="118" spans="1:16" ht="15.75" customHeight="1">
      <c r="A118" s="5">
        <v>2020</v>
      </c>
      <c r="B118" s="5" t="s">
        <v>54</v>
      </c>
      <c r="C118" s="5">
        <v>6</v>
      </c>
      <c r="D118" s="5">
        <v>4</v>
      </c>
      <c r="E118" s="5">
        <v>27120</v>
      </c>
      <c r="F118" s="5">
        <v>880922</v>
      </c>
      <c r="G118" s="5">
        <v>624</v>
      </c>
      <c r="H118" s="5">
        <v>28030</v>
      </c>
      <c r="I118" s="5">
        <v>21758</v>
      </c>
      <c r="J118" s="5">
        <v>496278</v>
      </c>
      <c r="K118" s="5">
        <v>373027</v>
      </c>
      <c r="L118" s="5">
        <v>15152467</v>
      </c>
      <c r="M118" s="5">
        <v>0</v>
      </c>
      <c r="N118" s="5">
        <v>0</v>
      </c>
      <c r="O118" s="5">
        <v>0</v>
      </c>
      <c r="P118" s="5">
        <v>0</v>
      </c>
    </row>
    <row r="119" spans="1:16" ht="15.75" customHeight="1">
      <c r="A119" s="5">
        <v>2020</v>
      </c>
      <c r="B119" s="5" t="s">
        <v>54</v>
      </c>
      <c r="C119" s="5">
        <v>6</v>
      </c>
      <c r="D119" s="5">
        <v>4</v>
      </c>
      <c r="E119" s="5">
        <v>31312</v>
      </c>
      <c r="F119" s="5">
        <v>912234</v>
      </c>
      <c r="G119" s="5">
        <v>936</v>
      </c>
      <c r="H119" s="5">
        <v>28966</v>
      </c>
      <c r="I119" s="5">
        <v>20924</v>
      </c>
      <c r="J119" s="5">
        <v>517202</v>
      </c>
      <c r="K119" s="5">
        <v>431350</v>
      </c>
      <c r="L119" s="5">
        <v>15583817</v>
      </c>
      <c r="M119" s="5">
        <v>0</v>
      </c>
      <c r="N119" s="5">
        <v>0</v>
      </c>
      <c r="O119" s="5">
        <v>0</v>
      </c>
      <c r="P119" s="5">
        <v>0</v>
      </c>
    </row>
    <row r="120" spans="1:16" ht="15.75" customHeight="1">
      <c r="A120" s="5">
        <v>2020</v>
      </c>
      <c r="B120" s="5" t="s">
        <v>54</v>
      </c>
      <c r="C120" s="5">
        <v>6</v>
      </c>
      <c r="D120" s="5">
        <v>4</v>
      </c>
      <c r="E120" s="5">
        <v>33736</v>
      </c>
      <c r="F120" s="5">
        <v>945970</v>
      </c>
      <c r="G120" s="5">
        <v>848</v>
      </c>
      <c r="H120" s="5">
        <v>29814</v>
      </c>
      <c r="I120" s="5">
        <v>26178</v>
      </c>
      <c r="J120" s="5">
        <v>543380</v>
      </c>
      <c r="K120" s="5">
        <v>449549</v>
      </c>
      <c r="L120" s="5">
        <v>16033366</v>
      </c>
      <c r="M120" s="5">
        <v>0</v>
      </c>
      <c r="N120" s="5">
        <v>0</v>
      </c>
      <c r="O120" s="5">
        <v>0</v>
      </c>
      <c r="P120" s="5">
        <v>0</v>
      </c>
    </row>
    <row r="121" spans="1:16" ht="15.75" customHeight="1">
      <c r="A121" s="5">
        <v>2020</v>
      </c>
      <c r="B121" s="5" t="s">
        <v>54</v>
      </c>
      <c r="C121" s="5">
        <v>6</v>
      </c>
      <c r="D121" s="5">
        <v>4</v>
      </c>
      <c r="E121" s="5">
        <v>36410</v>
      </c>
      <c r="F121" s="5">
        <v>982380</v>
      </c>
      <c r="G121" s="5">
        <v>802</v>
      </c>
      <c r="H121" s="5">
        <v>30616</v>
      </c>
      <c r="I121" s="5">
        <v>27966</v>
      </c>
      <c r="J121" s="5">
        <v>571346</v>
      </c>
      <c r="K121" s="5">
        <v>454114</v>
      </c>
      <c r="L121" s="5">
        <v>16487480</v>
      </c>
      <c r="M121" s="5">
        <v>0</v>
      </c>
      <c r="N121" s="5">
        <v>0</v>
      </c>
      <c r="O121" s="5">
        <v>0</v>
      </c>
      <c r="P121" s="5">
        <v>0</v>
      </c>
    </row>
    <row r="122" spans="1:16" ht="15.75" customHeight="1">
      <c r="A122" s="5">
        <v>2020</v>
      </c>
      <c r="B122" s="5" t="s">
        <v>54</v>
      </c>
      <c r="C122" s="5">
        <v>6</v>
      </c>
      <c r="D122" s="5">
        <v>4</v>
      </c>
      <c r="E122" s="5">
        <v>36510</v>
      </c>
      <c r="F122" s="5">
        <v>1018890</v>
      </c>
      <c r="G122" s="5">
        <v>762</v>
      </c>
      <c r="H122" s="5">
        <v>31378</v>
      </c>
      <c r="I122" s="5">
        <v>20492</v>
      </c>
      <c r="J122" s="5">
        <v>591838</v>
      </c>
      <c r="K122" s="5">
        <v>461469</v>
      </c>
      <c r="L122" s="5">
        <v>16948949</v>
      </c>
      <c r="M122" s="5">
        <v>0</v>
      </c>
      <c r="N122" s="5">
        <v>0</v>
      </c>
      <c r="O122" s="5">
        <v>0</v>
      </c>
      <c r="P122" s="5">
        <v>0</v>
      </c>
    </row>
    <row r="123" spans="1:16" ht="15.75" customHeight="1">
      <c r="A123" s="5">
        <v>2020</v>
      </c>
      <c r="B123" s="5" t="s">
        <v>54</v>
      </c>
      <c r="C123" s="5">
        <v>6</v>
      </c>
      <c r="D123" s="5">
        <v>4</v>
      </c>
      <c r="E123" s="5">
        <v>40284</v>
      </c>
      <c r="F123" s="5">
        <v>1059174</v>
      </c>
      <c r="G123" s="5">
        <v>828</v>
      </c>
      <c r="H123" s="5">
        <v>32206</v>
      </c>
      <c r="I123" s="5">
        <v>28458</v>
      </c>
      <c r="J123" s="5">
        <v>620296</v>
      </c>
      <c r="K123" s="5">
        <v>485808</v>
      </c>
      <c r="L123" s="5">
        <v>17434757</v>
      </c>
      <c r="M123" s="5">
        <v>0</v>
      </c>
      <c r="N123" s="5">
        <v>0</v>
      </c>
      <c r="O123" s="5">
        <v>0</v>
      </c>
      <c r="P123" s="5">
        <v>0</v>
      </c>
    </row>
    <row r="124" spans="1:16" ht="15.75" customHeight="1">
      <c r="A124" s="5">
        <v>2020</v>
      </c>
      <c r="B124" s="5" t="s">
        <v>54</v>
      </c>
      <c r="C124" s="5">
        <v>6</v>
      </c>
      <c r="D124" s="5">
        <v>4</v>
      </c>
      <c r="E124" s="5">
        <v>39220</v>
      </c>
      <c r="F124" s="5">
        <v>1098394</v>
      </c>
      <c r="G124" s="5">
        <v>768</v>
      </c>
      <c r="H124" s="5">
        <v>32974</v>
      </c>
      <c r="I124" s="5">
        <v>23262</v>
      </c>
      <c r="J124" s="5">
        <v>643558</v>
      </c>
      <c r="K124" s="5">
        <v>413102</v>
      </c>
      <c r="L124" s="5">
        <v>17847859</v>
      </c>
      <c r="M124" s="5">
        <v>0</v>
      </c>
      <c r="N124" s="5">
        <v>0</v>
      </c>
      <c r="O124" s="5">
        <v>0</v>
      </c>
      <c r="P124" s="5">
        <v>0</v>
      </c>
    </row>
    <row r="125" spans="1:16" ht="15.75" customHeight="1">
      <c r="A125" s="5">
        <v>2020</v>
      </c>
      <c r="B125" s="5" t="s">
        <v>54</v>
      </c>
      <c r="C125" s="5">
        <v>6</v>
      </c>
      <c r="D125" s="5">
        <v>5</v>
      </c>
      <c r="E125" s="5">
        <v>36678</v>
      </c>
      <c r="F125" s="5">
        <v>1135072</v>
      </c>
      <c r="G125" s="5">
        <v>834</v>
      </c>
      <c r="H125" s="5">
        <v>33808</v>
      </c>
      <c r="I125" s="5">
        <v>26994</v>
      </c>
      <c r="J125" s="5">
        <v>670552</v>
      </c>
      <c r="K125" s="5">
        <v>437042</v>
      </c>
      <c r="L125" s="5">
        <v>18284901</v>
      </c>
      <c r="M125" s="5">
        <v>0</v>
      </c>
      <c r="N125" s="5">
        <v>0</v>
      </c>
      <c r="O125" s="5">
        <v>0</v>
      </c>
      <c r="P125" s="5">
        <v>0</v>
      </c>
    </row>
    <row r="126" spans="1:16" ht="15.75" customHeight="1">
      <c r="A126" s="5">
        <v>2020</v>
      </c>
      <c r="B126" s="5" t="s">
        <v>54</v>
      </c>
      <c r="C126" s="5">
        <v>6</v>
      </c>
      <c r="D126" s="5">
        <v>5</v>
      </c>
      <c r="E126" s="5">
        <v>36510</v>
      </c>
      <c r="F126" s="5">
        <v>1171582</v>
      </c>
      <c r="G126" s="5">
        <v>1012</v>
      </c>
      <c r="H126" s="5">
        <v>34820</v>
      </c>
      <c r="I126" s="5">
        <v>25130</v>
      </c>
      <c r="J126" s="5">
        <v>695682</v>
      </c>
      <c r="K126" s="5">
        <v>457736</v>
      </c>
      <c r="L126" s="5">
        <v>18742637</v>
      </c>
      <c r="M126" s="5">
        <v>0</v>
      </c>
      <c r="N126" s="5">
        <v>0</v>
      </c>
      <c r="O126" s="5">
        <v>0</v>
      </c>
      <c r="P126" s="5">
        <v>0</v>
      </c>
    </row>
    <row r="127" spans="1:16" ht="15.75" customHeight="1">
      <c r="A127" s="5">
        <v>2020</v>
      </c>
      <c r="B127" s="5" t="s">
        <v>55</v>
      </c>
      <c r="C127" s="5">
        <v>7</v>
      </c>
      <c r="D127" s="5">
        <v>1</v>
      </c>
      <c r="E127" s="5">
        <v>38860</v>
      </c>
      <c r="F127" s="5">
        <v>1210442</v>
      </c>
      <c r="G127" s="5">
        <v>876</v>
      </c>
      <c r="H127" s="5">
        <v>35696</v>
      </c>
      <c r="I127" s="5">
        <v>24128</v>
      </c>
      <c r="J127" s="5">
        <v>719810</v>
      </c>
      <c r="K127" s="5">
        <v>487906</v>
      </c>
      <c r="L127" s="5">
        <v>19230543</v>
      </c>
      <c r="M127" s="5">
        <v>0</v>
      </c>
      <c r="N127" s="5">
        <v>0</v>
      </c>
      <c r="O127" s="5">
        <v>0</v>
      </c>
      <c r="P127" s="5">
        <v>0</v>
      </c>
    </row>
    <row r="128" spans="1:16" ht="15.75" customHeight="1">
      <c r="A128" s="5">
        <v>2020</v>
      </c>
      <c r="B128" s="5" t="s">
        <v>55</v>
      </c>
      <c r="C128" s="5">
        <v>7</v>
      </c>
      <c r="D128" s="5">
        <v>1</v>
      </c>
      <c r="E128" s="5">
        <v>43894</v>
      </c>
      <c r="F128" s="5">
        <v>1254336</v>
      </c>
      <c r="G128" s="5">
        <v>756</v>
      </c>
      <c r="H128" s="5">
        <v>36452</v>
      </c>
      <c r="I128" s="5">
        <v>39998</v>
      </c>
      <c r="J128" s="5">
        <v>759808</v>
      </c>
      <c r="K128" s="5">
        <v>494984</v>
      </c>
      <c r="L128" s="5">
        <v>19725527</v>
      </c>
      <c r="M128" s="5">
        <v>0</v>
      </c>
      <c r="N128" s="5">
        <v>0</v>
      </c>
      <c r="O128" s="5">
        <v>0</v>
      </c>
      <c r="P128" s="5">
        <v>0</v>
      </c>
    </row>
    <row r="129" spans="1:16" ht="15.75" customHeight="1">
      <c r="A129" s="5">
        <v>2020</v>
      </c>
      <c r="B129" s="5" t="s">
        <v>55</v>
      </c>
      <c r="C129" s="5">
        <v>7</v>
      </c>
      <c r="D129" s="5">
        <v>1</v>
      </c>
      <c r="E129" s="5">
        <v>45436</v>
      </c>
      <c r="F129" s="5">
        <v>1299772</v>
      </c>
      <c r="G129" s="5">
        <v>888</v>
      </c>
      <c r="H129" s="5">
        <v>37340</v>
      </c>
      <c r="I129" s="5">
        <v>28834</v>
      </c>
      <c r="J129" s="5">
        <v>788642</v>
      </c>
      <c r="K129" s="5">
        <v>547244</v>
      </c>
      <c r="L129" s="5">
        <v>20272771</v>
      </c>
      <c r="M129" s="5">
        <v>0</v>
      </c>
      <c r="N129" s="5">
        <v>0</v>
      </c>
      <c r="O129" s="5">
        <v>0</v>
      </c>
      <c r="P129" s="5">
        <v>0</v>
      </c>
    </row>
    <row r="130" spans="1:16" ht="15.75" customHeight="1">
      <c r="A130" s="5">
        <v>2020</v>
      </c>
      <c r="B130" s="5" t="s">
        <v>55</v>
      </c>
      <c r="C130" s="5">
        <v>7</v>
      </c>
      <c r="D130" s="5">
        <v>1</v>
      </c>
      <c r="E130" s="5">
        <v>48036</v>
      </c>
      <c r="F130" s="5">
        <v>1347808</v>
      </c>
      <c r="G130" s="5">
        <v>1222</v>
      </c>
      <c r="H130" s="5">
        <v>38562</v>
      </c>
      <c r="I130" s="5">
        <v>29492</v>
      </c>
      <c r="J130" s="5">
        <v>818134</v>
      </c>
      <c r="K130" s="5">
        <v>535948</v>
      </c>
      <c r="L130" s="5">
        <v>20808719</v>
      </c>
      <c r="M130" s="5">
        <v>0</v>
      </c>
      <c r="N130" s="5">
        <v>0</v>
      </c>
      <c r="O130" s="5">
        <v>0</v>
      </c>
      <c r="P130" s="5">
        <v>0</v>
      </c>
    </row>
    <row r="131" spans="1:16" ht="15.75" customHeight="1">
      <c r="A131" s="5">
        <v>2020</v>
      </c>
      <c r="B131" s="5" t="s">
        <v>55</v>
      </c>
      <c r="C131" s="5">
        <v>7</v>
      </c>
      <c r="D131" s="5">
        <v>1</v>
      </c>
      <c r="E131" s="5">
        <v>47884</v>
      </c>
      <c r="F131" s="5">
        <v>1395692</v>
      </c>
      <c r="G131" s="5">
        <v>842</v>
      </c>
      <c r="H131" s="5">
        <v>39404</v>
      </c>
      <c r="I131" s="5">
        <v>31658</v>
      </c>
      <c r="J131" s="5">
        <v>849792</v>
      </c>
      <c r="K131" s="5">
        <v>478500</v>
      </c>
      <c r="L131" s="5">
        <v>21287219</v>
      </c>
      <c r="M131" s="5">
        <v>0</v>
      </c>
      <c r="N131" s="5">
        <v>0</v>
      </c>
      <c r="O131" s="5">
        <v>0</v>
      </c>
      <c r="P131" s="5">
        <v>0</v>
      </c>
    </row>
    <row r="132" spans="1:16" ht="15.75" customHeight="1">
      <c r="A132" s="5">
        <v>2020</v>
      </c>
      <c r="B132" s="5" t="s">
        <v>55</v>
      </c>
      <c r="C132" s="5">
        <v>7</v>
      </c>
      <c r="D132" s="5">
        <v>1</v>
      </c>
      <c r="E132" s="5">
        <v>45000</v>
      </c>
      <c r="F132" s="5">
        <v>1440692</v>
      </c>
      <c r="G132" s="5">
        <v>946</v>
      </c>
      <c r="H132" s="5">
        <v>40350</v>
      </c>
      <c r="I132" s="5">
        <v>30630</v>
      </c>
      <c r="J132" s="5">
        <v>880422</v>
      </c>
      <c r="K132" s="5">
        <v>485587</v>
      </c>
      <c r="L132" s="5">
        <v>21772806</v>
      </c>
      <c r="M132" s="5">
        <v>0</v>
      </c>
      <c r="N132" s="5">
        <v>0</v>
      </c>
      <c r="O132" s="5">
        <v>0</v>
      </c>
      <c r="P132" s="5">
        <v>0</v>
      </c>
    </row>
    <row r="133" spans="1:16" ht="15.75" customHeight="1">
      <c r="A133" s="5">
        <v>2020</v>
      </c>
      <c r="B133" s="5" t="s">
        <v>55</v>
      </c>
      <c r="C133" s="5">
        <v>7</v>
      </c>
      <c r="D133" s="5">
        <v>1</v>
      </c>
      <c r="E133" s="5">
        <v>46296</v>
      </c>
      <c r="F133" s="5">
        <v>1486988</v>
      </c>
      <c r="G133" s="5">
        <v>958</v>
      </c>
      <c r="H133" s="5">
        <v>41308</v>
      </c>
      <c r="I133" s="5">
        <v>33676</v>
      </c>
      <c r="J133" s="5">
        <v>914098</v>
      </c>
      <c r="K133" s="5">
        <v>543933</v>
      </c>
      <c r="L133" s="5">
        <v>22316739</v>
      </c>
      <c r="M133" s="5">
        <v>0</v>
      </c>
      <c r="N133" s="5">
        <v>0</v>
      </c>
      <c r="O133" s="5">
        <v>0</v>
      </c>
      <c r="P133" s="5">
        <v>0</v>
      </c>
    </row>
    <row r="134" spans="1:16" ht="15.75" customHeight="1">
      <c r="A134" s="5">
        <v>2020</v>
      </c>
      <c r="B134" s="5" t="s">
        <v>55</v>
      </c>
      <c r="C134" s="5">
        <v>7</v>
      </c>
      <c r="D134" s="5">
        <v>2</v>
      </c>
      <c r="E134" s="5">
        <v>51122</v>
      </c>
      <c r="F134" s="5">
        <v>1538110</v>
      </c>
      <c r="G134" s="5">
        <v>984</v>
      </c>
      <c r="H134" s="5">
        <v>42292</v>
      </c>
      <c r="I134" s="5">
        <v>39016</v>
      </c>
      <c r="J134" s="5">
        <v>953114</v>
      </c>
      <c r="K134" s="5">
        <v>580832</v>
      </c>
      <c r="L134" s="5">
        <v>22897571</v>
      </c>
      <c r="M134" s="5">
        <v>0</v>
      </c>
      <c r="N134" s="5">
        <v>0</v>
      </c>
      <c r="O134" s="5">
        <v>0</v>
      </c>
      <c r="P134" s="5">
        <v>0</v>
      </c>
    </row>
    <row r="135" spans="1:16" ht="15.75" customHeight="1">
      <c r="A135" s="5">
        <v>2020</v>
      </c>
      <c r="B135" s="5" t="s">
        <v>55</v>
      </c>
      <c r="C135" s="5">
        <v>7</v>
      </c>
      <c r="D135" s="5">
        <v>2</v>
      </c>
      <c r="E135" s="5">
        <v>51580</v>
      </c>
      <c r="F135" s="5">
        <v>1589690</v>
      </c>
      <c r="G135" s="5">
        <v>958</v>
      </c>
      <c r="H135" s="5">
        <v>43250</v>
      </c>
      <c r="I135" s="5">
        <v>38816</v>
      </c>
      <c r="J135" s="5">
        <v>991930</v>
      </c>
      <c r="K135" s="5">
        <v>608224</v>
      </c>
      <c r="L135" s="5">
        <v>23505795</v>
      </c>
      <c r="M135" s="5">
        <v>0</v>
      </c>
      <c r="N135" s="5">
        <v>0</v>
      </c>
      <c r="O135" s="5">
        <v>0</v>
      </c>
      <c r="P135" s="5">
        <v>0</v>
      </c>
    </row>
    <row r="136" spans="1:16" ht="15.75" customHeight="1">
      <c r="A136" s="5">
        <v>2020</v>
      </c>
      <c r="B136" s="5" t="s">
        <v>55</v>
      </c>
      <c r="C136" s="5">
        <v>7</v>
      </c>
      <c r="D136" s="5">
        <v>2</v>
      </c>
      <c r="E136" s="5">
        <v>55498</v>
      </c>
      <c r="F136" s="5">
        <v>1645188</v>
      </c>
      <c r="G136" s="5">
        <v>1040</v>
      </c>
      <c r="H136" s="5">
        <v>44290</v>
      </c>
      <c r="I136" s="5">
        <v>40578</v>
      </c>
      <c r="J136" s="5">
        <v>1032508</v>
      </c>
      <c r="K136" s="5">
        <v>607896</v>
      </c>
      <c r="L136" s="5">
        <v>24113691</v>
      </c>
      <c r="M136" s="5">
        <v>0</v>
      </c>
      <c r="N136" s="5">
        <v>0</v>
      </c>
      <c r="O136" s="5">
        <v>0</v>
      </c>
      <c r="P136" s="5">
        <v>0</v>
      </c>
    </row>
    <row r="137" spans="1:16" ht="15.75" customHeight="1">
      <c r="A137" s="5">
        <v>2020</v>
      </c>
      <c r="B137" s="5" t="s">
        <v>55</v>
      </c>
      <c r="C137" s="5">
        <v>7</v>
      </c>
      <c r="D137" s="5">
        <v>2</v>
      </c>
      <c r="E137" s="5">
        <v>55508</v>
      </c>
      <c r="F137" s="5">
        <v>1700696</v>
      </c>
      <c r="G137" s="5">
        <v>1082</v>
      </c>
      <c r="H137" s="5">
        <v>45372</v>
      </c>
      <c r="I137" s="5">
        <v>39962</v>
      </c>
      <c r="J137" s="5">
        <v>1072470</v>
      </c>
      <c r="K137" s="5">
        <v>617606</v>
      </c>
      <c r="L137" s="5">
        <v>24731297</v>
      </c>
      <c r="M137" s="5">
        <v>0</v>
      </c>
      <c r="N137" s="5">
        <v>0</v>
      </c>
      <c r="O137" s="5">
        <v>0</v>
      </c>
      <c r="P137" s="5">
        <v>0</v>
      </c>
    </row>
    <row r="138" spans="1:16" ht="15.75" customHeight="1">
      <c r="A138" s="5">
        <v>2020</v>
      </c>
      <c r="B138" s="5" t="s">
        <v>55</v>
      </c>
      <c r="C138" s="5">
        <v>7</v>
      </c>
      <c r="D138" s="5">
        <v>2</v>
      </c>
      <c r="E138" s="5">
        <v>58212</v>
      </c>
      <c r="F138" s="5">
        <v>1758908</v>
      </c>
      <c r="G138" s="5">
        <v>994</v>
      </c>
      <c r="H138" s="5">
        <v>46366</v>
      </c>
      <c r="I138" s="5">
        <v>36396</v>
      </c>
      <c r="J138" s="5">
        <v>1108866</v>
      </c>
      <c r="K138" s="5">
        <v>541254</v>
      </c>
      <c r="L138" s="5">
        <v>25272551</v>
      </c>
      <c r="M138" s="5">
        <v>0</v>
      </c>
      <c r="N138" s="5">
        <v>0</v>
      </c>
      <c r="O138" s="5">
        <v>0</v>
      </c>
      <c r="P138" s="5">
        <v>0</v>
      </c>
    </row>
    <row r="139" spans="1:16" ht="15.75" customHeight="1">
      <c r="A139" s="5">
        <v>2020</v>
      </c>
      <c r="B139" s="5" t="s">
        <v>55</v>
      </c>
      <c r="C139" s="5">
        <v>7</v>
      </c>
      <c r="D139" s="5">
        <v>2</v>
      </c>
      <c r="E139" s="5">
        <v>56356</v>
      </c>
      <c r="F139" s="5">
        <v>1815264</v>
      </c>
      <c r="G139" s="5">
        <v>1082</v>
      </c>
      <c r="H139" s="5">
        <v>47448</v>
      </c>
      <c r="I139" s="5">
        <v>35366</v>
      </c>
      <c r="J139" s="5">
        <v>1144232</v>
      </c>
      <c r="K139" s="5">
        <v>531686</v>
      </c>
      <c r="L139" s="5">
        <v>25804237</v>
      </c>
      <c r="M139" s="5">
        <v>0</v>
      </c>
      <c r="N139" s="5">
        <v>0</v>
      </c>
      <c r="O139" s="5">
        <v>0</v>
      </c>
      <c r="P139" s="5">
        <v>0</v>
      </c>
    </row>
    <row r="140" spans="1:16" ht="15.75" customHeight="1">
      <c r="A140" s="5">
        <v>2020</v>
      </c>
      <c r="B140" s="5" t="s">
        <v>55</v>
      </c>
      <c r="C140" s="5">
        <v>7</v>
      </c>
      <c r="D140" s="5">
        <v>2</v>
      </c>
      <c r="E140" s="5">
        <v>59834</v>
      </c>
      <c r="F140" s="5">
        <v>1875098</v>
      </c>
      <c r="G140" s="5">
        <v>1164</v>
      </c>
      <c r="H140" s="5">
        <v>48612</v>
      </c>
      <c r="I140" s="5">
        <v>41952</v>
      </c>
      <c r="J140" s="5">
        <v>1186184</v>
      </c>
      <c r="K140" s="5">
        <v>666316</v>
      </c>
      <c r="L140" s="5">
        <v>26470553</v>
      </c>
      <c r="M140" s="5">
        <v>0</v>
      </c>
      <c r="N140" s="5">
        <v>0</v>
      </c>
      <c r="O140" s="5">
        <v>0</v>
      </c>
      <c r="P140" s="5">
        <v>0</v>
      </c>
    </row>
    <row r="141" spans="1:16" ht="15.75" customHeight="1">
      <c r="A141" s="5">
        <v>2020</v>
      </c>
      <c r="B141" s="5" t="s">
        <v>55</v>
      </c>
      <c r="C141" s="5">
        <v>7</v>
      </c>
      <c r="D141" s="5">
        <v>3</v>
      </c>
      <c r="E141" s="5">
        <v>65214</v>
      </c>
      <c r="F141" s="5">
        <v>1940312</v>
      </c>
      <c r="G141" s="5">
        <v>1228</v>
      </c>
      <c r="H141" s="5">
        <v>49840</v>
      </c>
      <c r="I141" s="5">
        <v>41292</v>
      </c>
      <c r="J141" s="5">
        <v>1227476</v>
      </c>
      <c r="K141" s="5">
        <v>704455</v>
      </c>
      <c r="L141" s="5">
        <v>27175008</v>
      </c>
      <c r="M141" s="5">
        <v>0</v>
      </c>
      <c r="N141" s="5">
        <v>0</v>
      </c>
      <c r="O141" s="5">
        <v>0</v>
      </c>
      <c r="P141" s="5">
        <v>0</v>
      </c>
    </row>
    <row r="142" spans="1:16" ht="15.75" customHeight="1">
      <c r="A142" s="5">
        <v>2020</v>
      </c>
      <c r="B142" s="5" t="s">
        <v>55</v>
      </c>
      <c r="C142" s="5">
        <v>7</v>
      </c>
      <c r="D142" s="5">
        <v>3</v>
      </c>
      <c r="E142" s="5">
        <v>70936</v>
      </c>
      <c r="F142" s="5">
        <v>2011248</v>
      </c>
      <c r="G142" s="5">
        <v>1360</v>
      </c>
      <c r="H142" s="5">
        <v>51200</v>
      </c>
      <c r="I142" s="5">
        <v>45734</v>
      </c>
      <c r="J142" s="5">
        <v>1273210</v>
      </c>
      <c r="K142" s="5">
        <v>714401</v>
      </c>
      <c r="L142" s="5">
        <v>27889409</v>
      </c>
      <c r="M142" s="5">
        <v>0</v>
      </c>
      <c r="N142" s="5">
        <v>0</v>
      </c>
      <c r="O142" s="5">
        <v>0</v>
      </c>
      <c r="P142" s="5">
        <v>0</v>
      </c>
    </row>
    <row r="143" spans="1:16" ht="15.75" customHeight="1">
      <c r="A143" s="5">
        <v>2020</v>
      </c>
      <c r="B143" s="5" t="s">
        <v>55</v>
      </c>
      <c r="C143" s="5">
        <v>7</v>
      </c>
      <c r="D143" s="5">
        <v>3</v>
      </c>
      <c r="E143" s="5">
        <v>69648</v>
      </c>
      <c r="F143" s="5">
        <v>2080896</v>
      </c>
      <c r="G143" s="5">
        <v>1352</v>
      </c>
      <c r="H143" s="5">
        <v>52552</v>
      </c>
      <c r="I143" s="5">
        <v>34972</v>
      </c>
      <c r="J143" s="5">
        <v>1308182</v>
      </c>
      <c r="K143" s="5">
        <v>759439</v>
      </c>
      <c r="L143" s="5">
        <v>28648848</v>
      </c>
      <c r="M143" s="5">
        <v>0</v>
      </c>
      <c r="N143" s="5">
        <v>0</v>
      </c>
      <c r="O143" s="5">
        <v>0</v>
      </c>
      <c r="P143" s="5">
        <v>0</v>
      </c>
    </row>
    <row r="144" spans="1:16" ht="15.75" customHeight="1">
      <c r="A144" s="5">
        <v>2020</v>
      </c>
      <c r="B144" s="5" t="s">
        <v>55</v>
      </c>
      <c r="C144" s="5">
        <v>7</v>
      </c>
      <c r="D144" s="5">
        <v>3</v>
      </c>
      <c r="E144" s="5">
        <v>74822</v>
      </c>
      <c r="F144" s="5">
        <v>2155718</v>
      </c>
      <c r="G144" s="5">
        <v>1086</v>
      </c>
      <c r="H144" s="5">
        <v>53638</v>
      </c>
      <c r="I144" s="5">
        <v>47164</v>
      </c>
      <c r="J144" s="5">
        <v>1355346</v>
      </c>
      <c r="K144" s="5">
        <v>778553</v>
      </c>
      <c r="L144" s="5">
        <v>29427401</v>
      </c>
      <c r="M144" s="5">
        <v>0</v>
      </c>
      <c r="N144" s="5">
        <v>0</v>
      </c>
      <c r="O144" s="5">
        <v>0</v>
      </c>
      <c r="P144" s="5">
        <v>0</v>
      </c>
    </row>
    <row r="145" spans="1:16" ht="15.75" customHeight="1">
      <c r="A145" s="5">
        <v>2020</v>
      </c>
      <c r="B145" s="5" t="s">
        <v>55</v>
      </c>
      <c r="C145" s="5">
        <v>7</v>
      </c>
      <c r="D145" s="5">
        <v>3</v>
      </c>
      <c r="E145" s="5">
        <v>80470</v>
      </c>
      <c r="F145" s="5">
        <v>2236188</v>
      </c>
      <c r="G145" s="5">
        <v>1350</v>
      </c>
      <c r="H145" s="5">
        <v>54988</v>
      </c>
      <c r="I145" s="5">
        <v>45460</v>
      </c>
      <c r="J145" s="5">
        <v>1400806</v>
      </c>
      <c r="K145" s="5">
        <v>654566</v>
      </c>
      <c r="L145" s="5">
        <v>30081967</v>
      </c>
      <c r="M145" s="5">
        <v>0</v>
      </c>
      <c r="N145" s="5">
        <v>0</v>
      </c>
      <c r="O145" s="5">
        <v>0</v>
      </c>
      <c r="P145" s="5">
        <v>0</v>
      </c>
    </row>
    <row r="146" spans="1:16" ht="15.75" customHeight="1">
      <c r="A146" s="5">
        <v>2020</v>
      </c>
      <c r="B146" s="5" t="s">
        <v>55</v>
      </c>
      <c r="C146" s="5">
        <v>7</v>
      </c>
      <c r="D146" s="5">
        <v>3</v>
      </c>
      <c r="E146" s="5">
        <v>73612</v>
      </c>
      <c r="F146" s="5">
        <v>2309800</v>
      </c>
      <c r="G146" s="5">
        <v>1192</v>
      </c>
      <c r="H146" s="5">
        <v>56180</v>
      </c>
      <c r="I146" s="5">
        <v>48606</v>
      </c>
      <c r="J146" s="5">
        <v>1449412</v>
      </c>
      <c r="K146" s="5">
        <v>708451</v>
      </c>
      <c r="L146" s="5">
        <v>30790418</v>
      </c>
      <c r="M146" s="5">
        <v>0</v>
      </c>
      <c r="N146" s="5">
        <v>0</v>
      </c>
      <c r="O146" s="5">
        <v>0</v>
      </c>
      <c r="P146" s="5">
        <v>0</v>
      </c>
    </row>
    <row r="147" spans="1:16" ht="15.75" customHeight="1">
      <c r="A147" s="5">
        <v>2020</v>
      </c>
      <c r="B147" s="5" t="s">
        <v>55</v>
      </c>
      <c r="C147" s="5">
        <v>7</v>
      </c>
      <c r="D147" s="5">
        <v>3</v>
      </c>
      <c r="E147" s="5">
        <v>78340</v>
      </c>
      <c r="F147" s="5">
        <v>2388140</v>
      </c>
      <c r="G147" s="5">
        <v>1342</v>
      </c>
      <c r="H147" s="5">
        <v>57522</v>
      </c>
      <c r="I147" s="5">
        <v>55178</v>
      </c>
      <c r="J147" s="5">
        <v>1504590</v>
      </c>
      <c r="K147" s="5">
        <v>768496</v>
      </c>
      <c r="L147" s="5">
        <v>31558914</v>
      </c>
      <c r="M147" s="5">
        <v>0</v>
      </c>
      <c r="N147" s="5">
        <v>0</v>
      </c>
      <c r="O147" s="5">
        <v>0</v>
      </c>
      <c r="P147" s="5">
        <v>0</v>
      </c>
    </row>
    <row r="148" spans="1:16" ht="15.75" customHeight="1">
      <c r="A148" s="5">
        <v>2020</v>
      </c>
      <c r="B148" s="5" t="s">
        <v>55</v>
      </c>
      <c r="C148" s="5">
        <v>7</v>
      </c>
      <c r="D148" s="5">
        <v>4</v>
      </c>
      <c r="E148" s="5">
        <v>91202</v>
      </c>
      <c r="F148" s="5">
        <v>2479342</v>
      </c>
      <c r="G148" s="5">
        <v>2260</v>
      </c>
      <c r="H148" s="5">
        <v>59782</v>
      </c>
      <c r="I148" s="5">
        <v>63750</v>
      </c>
      <c r="J148" s="5">
        <v>1568340</v>
      </c>
      <c r="K148" s="5">
        <v>806412</v>
      </c>
      <c r="L148" s="5">
        <v>32365326</v>
      </c>
      <c r="M148" s="5">
        <v>0</v>
      </c>
      <c r="N148" s="5">
        <v>0</v>
      </c>
      <c r="O148" s="5">
        <v>0</v>
      </c>
      <c r="P148" s="5">
        <v>0</v>
      </c>
    </row>
    <row r="149" spans="1:16" ht="15.75" customHeight="1">
      <c r="A149" s="5">
        <v>2020</v>
      </c>
      <c r="B149" s="5" t="s">
        <v>55</v>
      </c>
      <c r="C149" s="5">
        <v>7</v>
      </c>
      <c r="D149" s="5">
        <v>4</v>
      </c>
      <c r="E149" s="5">
        <v>96886</v>
      </c>
      <c r="F149" s="5">
        <v>2576228</v>
      </c>
      <c r="G149" s="5">
        <v>1510</v>
      </c>
      <c r="H149" s="5">
        <v>61292</v>
      </c>
      <c r="I149" s="5">
        <v>66652</v>
      </c>
      <c r="J149" s="5">
        <v>1634992</v>
      </c>
      <c r="K149" s="5">
        <v>846826</v>
      </c>
      <c r="L149" s="5">
        <v>33212152</v>
      </c>
      <c r="M149" s="5">
        <v>0</v>
      </c>
      <c r="N149" s="5">
        <v>0</v>
      </c>
      <c r="O149" s="5">
        <v>0</v>
      </c>
      <c r="P149" s="5">
        <v>0</v>
      </c>
    </row>
    <row r="150" spans="1:16" ht="15.75" customHeight="1">
      <c r="A150" s="5">
        <v>2020</v>
      </c>
      <c r="B150" s="5" t="s">
        <v>55</v>
      </c>
      <c r="C150" s="5">
        <v>7</v>
      </c>
      <c r="D150" s="5">
        <v>4</v>
      </c>
      <c r="E150" s="5">
        <v>97776</v>
      </c>
      <c r="F150" s="5">
        <v>2674004</v>
      </c>
      <c r="G150" s="5">
        <v>1526</v>
      </c>
      <c r="H150" s="5">
        <v>62818</v>
      </c>
      <c r="I150" s="5">
        <v>65028</v>
      </c>
      <c r="J150" s="5">
        <v>1700020</v>
      </c>
      <c r="K150" s="5">
        <v>863677</v>
      </c>
      <c r="L150" s="5">
        <v>34075829</v>
      </c>
      <c r="M150" s="5">
        <v>0</v>
      </c>
      <c r="N150" s="5">
        <v>0</v>
      </c>
      <c r="O150" s="5">
        <v>0</v>
      </c>
      <c r="P150" s="5">
        <v>0</v>
      </c>
    </row>
    <row r="151" spans="1:16" ht="15.75" customHeight="1">
      <c r="A151" s="5">
        <v>2020</v>
      </c>
      <c r="B151" s="5" t="s">
        <v>55</v>
      </c>
      <c r="C151" s="5">
        <v>7</v>
      </c>
      <c r="D151" s="5">
        <v>4</v>
      </c>
      <c r="E151" s="5">
        <v>100144</v>
      </c>
      <c r="F151" s="5">
        <v>2774148</v>
      </c>
      <c r="G151" s="5">
        <v>1406</v>
      </c>
      <c r="H151" s="5">
        <v>64224</v>
      </c>
      <c r="I151" s="5">
        <v>74250</v>
      </c>
      <c r="J151" s="5">
        <v>1774270</v>
      </c>
      <c r="K151" s="5">
        <v>955520</v>
      </c>
      <c r="L151" s="5">
        <v>35031349</v>
      </c>
      <c r="M151" s="5">
        <v>0</v>
      </c>
      <c r="N151" s="5">
        <v>0</v>
      </c>
      <c r="O151" s="5">
        <v>0</v>
      </c>
      <c r="P151" s="5">
        <v>0</v>
      </c>
    </row>
    <row r="152" spans="1:16" ht="15.75" customHeight="1">
      <c r="A152" s="5">
        <v>2020</v>
      </c>
      <c r="B152" s="5" t="s">
        <v>55</v>
      </c>
      <c r="C152" s="5">
        <v>7</v>
      </c>
      <c r="D152" s="5">
        <v>4</v>
      </c>
      <c r="E152" s="5">
        <v>97864</v>
      </c>
      <c r="F152" s="5">
        <v>2872012</v>
      </c>
      <c r="G152" s="5">
        <v>1408</v>
      </c>
      <c r="H152" s="5">
        <v>65632</v>
      </c>
      <c r="I152" s="5">
        <v>63024</v>
      </c>
      <c r="J152" s="5">
        <v>1837294</v>
      </c>
      <c r="K152" s="5">
        <v>1001447</v>
      </c>
      <c r="L152" s="5">
        <v>36032796</v>
      </c>
      <c r="M152" s="5">
        <v>0</v>
      </c>
      <c r="N152" s="5">
        <v>0</v>
      </c>
      <c r="O152" s="5">
        <v>0</v>
      </c>
      <c r="P152" s="5">
        <v>0</v>
      </c>
    </row>
    <row r="153" spans="1:16" ht="15.75" customHeight="1">
      <c r="A153" s="5">
        <v>2020</v>
      </c>
      <c r="B153" s="5" t="s">
        <v>55</v>
      </c>
      <c r="C153" s="5">
        <v>7</v>
      </c>
      <c r="D153" s="5">
        <v>4</v>
      </c>
      <c r="E153" s="5">
        <v>92968</v>
      </c>
      <c r="F153" s="5">
        <v>2964980</v>
      </c>
      <c r="G153" s="5">
        <v>1284</v>
      </c>
      <c r="H153" s="5">
        <v>66916</v>
      </c>
      <c r="I153" s="5">
        <v>68708</v>
      </c>
      <c r="J153" s="5">
        <v>1906002</v>
      </c>
      <c r="K153" s="5">
        <v>1023452</v>
      </c>
      <c r="L153" s="5">
        <v>37056248</v>
      </c>
      <c r="M153" s="5">
        <v>0</v>
      </c>
      <c r="N153" s="5">
        <v>0</v>
      </c>
      <c r="O153" s="5">
        <v>0</v>
      </c>
      <c r="P153" s="5">
        <v>0</v>
      </c>
    </row>
    <row r="154" spans="1:16" ht="15.75" customHeight="1">
      <c r="A154" s="5">
        <v>2020</v>
      </c>
      <c r="B154" s="5" t="s">
        <v>55</v>
      </c>
      <c r="C154" s="5">
        <v>7</v>
      </c>
      <c r="D154" s="5">
        <v>4</v>
      </c>
      <c r="E154" s="5">
        <v>99262</v>
      </c>
      <c r="F154" s="5">
        <v>3064242</v>
      </c>
      <c r="G154" s="5">
        <v>1548</v>
      </c>
      <c r="H154" s="5">
        <v>68464</v>
      </c>
      <c r="I154" s="5">
        <v>71366</v>
      </c>
      <c r="J154" s="5">
        <v>1977368</v>
      </c>
      <c r="K154" s="5">
        <v>944078</v>
      </c>
      <c r="L154" s="5">
        <v>38000326</v>
      </c>
      <c r="M154" s="5">
        <v>0</v>
      </c>
      <c r="N154" s="5">
        <v>0</v>
      </c>
      <c r="O154" s="5">
        <v>0</v>
      </c>
      <c r="P154" s="5">
        <v>0</v>
      </c>
    </row>
    <row r="155" spans="1:16" ht="15.75" customHeight="1">
      <c r="A155" s="5">
        <v>2020</v>
      </c>
      <c r="B155" s="5" t="s">
        <v>55</v>
      </c>
      <c r="C155" s="5">
        <v>7</v>
      </c>
      <c r="D155" s="5">
        <v>5</v>
      </c>
      <c r="E155" s="5">
        <v>104958</v>
      </c>
      <c r="F155" s="5">
        <v>3169200</v>
      </c>
      <c r="G155" s="5">
        <v>1550</v>
      </c>
      <c r="H155" s="5">
        <v>70014</v>
      </c>
      <c r="I155" s="5">
        <v>65772</v>
      </c>
      <c r="J155" s="5">
        <v>2043140</v>
      </c>
      <c r="K155" s="5">
        <v>1027633</v>
      </c>
      <c r="L155" s="5">
        <v>39027959</v>
      </c>
      <c r="M155" s="5">
        <v>0</v>
      </c>
      <c r="N155" s="5">
        <v>0</v>
      </c>
      <c r="O155" s="5">
        <v>0</v>
      </c>
      <c r="P155" s="5">
        <v>0</v>
      </c>
    </row>
    <row r="156" spans="1:16" ht="15.75" customHeight="1">
      <c r="A156" s="5">
        <v>2020</v>
      </c>
      <c r="B156" s="5" t="s">
        <v>55</v>
      </c>
      <c r="C156" s="5">
        <v>7</v>
      </c>
      <c r="D156" s="5">
        <v>5</v>
      </c>
      <c r="E156" s="5">
        <v>109936</v>
      </c>
      <c r="F156" s="5">
        <v>3279136</v>
      </c>
      <c r="G156" s="5">
        <v>1568</v>
      </c>
      <c r="H156" s="5">
        <v>71582</v>
      </c>
      <c r="I156" s="5">
        <v>74850</v>
      </c>
      <c r="J156" s="5">
        <v>2117990</v>
      </c>
      <c r="K156" s="5">
        <v>1258972</v>
      </c>
      <c r="L156" s="5">
        <v>40286931</v>
      </c>
      <c r="M156" s="5">
        <v>0</v>
      </c>
      <c r="N156" s="5">
        <v>0</v>
      </c>
      <c r="O156" s="5">
        <v>0</v>
      </c>
      <c r="P156" s="5">
        <v>0</v>
      </c>
    </row>
    <row r="157" spans="1:16" ht="15.75" customHeight="1">
      <c r="A157" s="5">
        <v>2020</v>
      </c>
      <c r="B157" s="5" t="s">
        <v>55</v>
      </c>
      <c r="C157" s="5">
        <v>7</v>
      </c>
      <c r="D157" s="5">
        <v>5</v>
      </c>
      <c r="E157" s="5">
        <v>114972</v>
      </c>
      <c r="F157" s="5">
        <v>3394108</v>
      </c>
      <c r="G157" s="5">
        <v>1530</v>
      </c>
      <c r="H157" s="5">
        <v>73112</v>
      </c>
      <c r="I157" s="5">
        <v>73108</v>
      </c>
      <c r="J157" s="5">
        <v>2191098</v>
      </c>
      <c r="K157" s="5">
        <v>1156170</v>
      </c>
      <c r="L157" s="5">
        <v>41443101</v>
      </c>
      <c r="M157" s="5">
        <v>0</v>
      </c>
      <c r="N157" s="5">
        <v>0</v>
      </c>
      <c r="O157" s="5">
        <v>0</v>
      </c>
      <c r="P157" s="5">
        <v>0</v>
      </c>
    </row>
    <row r="158" spans="1:16" ht="15.75" customHeight="1">
      <c r="A158" s="5">
        <v>2020</v>
      </c>
      <c r="B158" s="5" t="s">
        <v>19</v>
      </c>
      <c r="C158" s="5">
        <v>8</v>
      </c>
      <c r="D158" s="5">
        <v>1</v>
      </c>
      <c r="E158" s="5">
        <v>110234</v>
      </c>
      <c r="F158" s="5">
        <v>3504342</v>
      </c>
      <c r="G158" s="5">
        <v>1708</v>
      </c>
      <c r="H158" s="5">
        <v>74820</v>
      </c>
      <c r="I158" s="5">
        <v>102736</v>
      </c>
      <c r="J158" s="5">
        <v>2293834</v>
      </c>
      <c r="K158" s="5">
        <v>1075152</v>
      </c>
      <c r="L158" s="5">
        <v>42518253</v>
      </c>
      <c r="M158" s="5">
        <v>0</v>
      </c>
      <c r="N158" s="5">
        <v>0</v>
      </c>
      <c r="O158" s="5">
        <v>0</v>
      </c>
      <c r="P158" s="5">
        <v>0</v>
      </c>
    </row>
    <row r="159" spans="1:16" ht="15.75" customHeight="1">
      <c r="A159" s="5">
        <v>2020</v>
      </c>
      <c r="B159" s="5" t="s">
        <v>19</v>
      </c>
      <c r="C159" s="5">
        <v>8</v>
      </c>
      <c r="D159" s="5">
        <v>1</v>
      </c>
      <c r="E159" s="5">
        <v>105344</v>
      </c>
      <c r="F159" s="5">
        <v>3609686</v>
      </c>
      <c r="G159" s="5">
        <v>1520</v>
      </c>
      <c r="H159" s="5">
        <v>76340</v>
      </c>
      <c r="I159" s="5">
        <v>80710</v>
      </c>
      <c r="J159" s="5">
        <v>2374544</v>
      </c>
      <c r="K159" s="5">
        <v>971046</v>
      </c>
      <c r="L159" s="5">
        <v>43489299</v>
      </c>
      <c r="M159" s="5">
        <v>0</v>
      </c>
      <c r="N159" s="5">
        <v>0</v>
      </c>
      <c r="O159" s="5">
        <v>0</v>
      </c>
      <c r="P159" s="5">
        <v>0</v>
      </c>
    </row>
    <row r="160" spans="1:16" ht="15.75" customHeight="1">
      <c r="A160" s="5">
        <v>2020</v>
      </c>
      <c r="B160" s="5" t="s">
        <v>19</v>
      </c>
      <c r="C160" s="5">
        <v>8</v>
      </c>
      <c r="D160" s="5">
        <v>1</v>
      </c>
      <c r="E160" s="5">
        <v>100982</v>
      </c>
      <c r="F160" s="5">
        <v>3710668</v>
      </c>
      <c r="G160" s="5">
        <v>1612</v>
      </c>
      <c r="H160" s="5">
        <v>77952</v>
      </c>
      <c r="I160" s="5">
        <v>86140</v>
      </c>
      <c r="J160" s="5">
        <v>2460684</v>
      </c>
      <c r="K160" s="5">
        <v>1188564</v>
      </c>
      <c r="L160" s="5">
        <v>44677863</v>
      </c>
      <c r="M160" s="5">
        <v>0</v>
      </c>
      <c r="N160" s="5">
        <v>0</v>
      </c>
      <c r="O160" s="5">
        <v>0</v>
      </c>
      <c r="P160" s="5">
        <v>0</v>
      </c>
    </row>
    <row r="161" spans="1:16" ht="15.75" customHeight="1">
      <c r="A161" s="5">
        <v>2020</v>
      </c>
      <c r="B161" s="5" t="s">
        <v>19</v>
      </c>
      <c r="C161" s="5">
        <v>8</v>
      </c>
      <c r="D161" s="5">
        <v>1</v>
      </c>
      <c r="E161" s="5">
        <v>102564</v>
      </c>
      <c r="F161" s="5">
        <v>3813232</v>
      </c>
      <c r="G161" s="5">
        <v>1698</v>
      </c>
      <c r="H161" s="5">
        <v>79650</v>
      </c>
      <c r="I161" s="5">
        <v>102440</v>
      </c>
      <c r="J161" s="5">
        <v>2563124</v>
      </c>
      <c r="K161" s="5">
        <v>1184823</v>
      </c>
      <c r="L161" s="5">
        <v>45862686</v>
      </c>
      <c r="M161" s="5">
        <v>0</v>
      </c>
      <c r="N161" s="5">
        <v>0</v>
      </c>
      <c r="O161" s="5">
        <v>0</v>
      </c>
      <c r="P161" s="5">
        <v>0</v>
      </c>
    </row>
    <row r="162" spans="1:16" ht="15.75" customHeight="1">
      <c r="A162" s="5">
        <v>2020</v>
      </c>
      <c r="B162" s="5" t="s">
        <v>19</v>
      </c>
      <c r="C162" s="5">
        <v>8</v>
      </c>
      <c r="D162" s="5">
        <v>1</v>
      </c>
      <c r="E162" s="5">
        <v>113252</v>
      </c>
      <c r="F162" s="5">
        <v>3926484</v>
      </c>
      <c r="G162" s="5">
        <v>1838</v>
      </c>
      <c r="H162" s="5">
        <v>81488</v>
      </c>
      <c r="I162" s="5">
        <v>91166</v>
      </c>
      <c r="J162" s="5">
        <v>2654290</v>
      </c>
      <c r="K162" s="5">
        <v>1234791</v>
      </c>
      <c r="L162" s="5">
        <v>47097477</v>
      </c>
      <c r="M162" s="5">
        <v>0</v>
      </c>
      <c r="N162" s="5">
        <v>0</v>
      </c>
      <c r="O162" s="5">
        <v>0</v>
      </c>
      <c r="P162" s="5">
        <v>0</v>
      </c>
    </row>
    <row r="163" spans="1:16" ht="15.75" customHeight="1">
      <c r="A163" s="5">
        <v>2020</v>
      </c>
      <c r="B163" s="5" t="s">
        <v>19</v>
      </c>
      <c r="C163" s="5">
        <v>8</v>
      </c>
      <c r="D163" s="5">
        <v>1</v>
      </c>
      <c r="E163" s="5">
        <v>124340</v>
      </c>
      <c r="F163" s="5">
        <v>4050824</v>
      </c>
      <c r="G163" s="5">
        <v>1798</v>
      </c>
      <c r="H163" s="5">
        <v>83286</v>
      </c>
      <c r="I163" s="5">
        <v>100282</v>
      </c>
      <c r="J163" s="5">
        <v>2754572</v>
      </c>
      <c r="K163" s="5">
        <v>1356545</v>
      </c>
      <c r="L163" s="5">
        <v>48454022</v>
      </c>
      <c r="M163" s="5">
        <v>0</v>
      </c>
      <c r="N163" s="5">
        <v>0</v>
      </c>
      <c r="O163" s="5">
        <v>0</v>
      </c>
      <c r="P163" s="5">
        <v>0</v>
      </c>
    </row>
    <row r="164" spans="1:16" ht="15.75" customHeight="1">
      <c r="A164" s="5">
        <v>2020</v>
      </c>
      <c r="B164" s="5" t="s">
        <v>19</v>
      </c>
      <c r="C164" s="5">
        <v>8</v>
      </c>
      <c r="D164" s="5">
        <v>1</v>
      </c>
      <c r="E164" s="5">
        <v>122910</v>
      </c>
      <c r="F164" s="5">
        <v>4173734</v>
      </c>
      <c r="G164" s="5">
        <v>1872</v>
      </c>
      <c r="H164" s="5">
        <v>85158</v>
      </c>
      <c r="I164" s="5">
        <v>100774</v>
      </c>
      <c r="J164" s="5">
        <v>2855346</v>
      </c>
      <c r="K164" s="5">
        <v>1344387</v>
      </c>
      <c r="L164" s="5">
        <v>49798409</v>
      </c>
      <c r="M164" s="5">
        <v>0</v>
      </c>
      <c r="N164" s="5">
        <v>0</v>
      </c>
      <c r="O164" s="5">
        <v>0</v>
      </c>
      <c r="P164" s="5">
        <v>0</v>
      </c>
    </row>
    <row r="165" spans="1:16" ht="15.75" customHeight="1">
      <c r="A165" s="5">
        <v>2020</v>
      </c>
      <c r="B165" s="5" t="s">
        <v>19</v>
      </c>
      <c r="C165" s="5">
        <v>8</v>
      </c>
      <c r="D165" s="5">
        <v>2</v>
      </c>
      <c r="E165" s="5">
        <v>130312</v>
      </c>
      <c r="F165" s="5">
        <v>4304046</v>
      </c>
      <c r="G165" s="5">
        <v>1750</v>
      </c>
      <c r="H165" s="5">
        <v>86908</v>
      </c>
      <c r="I165" s="5">
        <v>104270</v>
      </c>
      <c r="J165" s="5">
        <v>2959616</v>
      </c>
      <c r="K165" s="5">
        <v>1475801</v>
      </c>
      <c r="L165" s="5">
        <v>51274210</v>
      </c>
      <c r="M165" s="5">
        <v>0</v>
      </c>
      <c r="N165" s="5">
        <v>0</v>
      </c>
      <c r="O165" s="5">
        <v>0</v>
      </c>
      <c r="P165" s="5">
        <v>0</v>
      </c>
    </row>
    <row r="166" spans="1:16" ht="15.75" customHeight="1">
      <c r="A166" s="5">
        <v>2020</v>
      </c>
      <c r="B166" s="5" t="s">
        <v>19</v>
      </c>
      <c r="C166" s="5">
        <v>8</v>
      </c>
      <c r="D166" s="5">
        <v>2</v>
      </c>
      <c r="E166" s="5">
        <v>124234</v>
      </c>
      <c r="F166" s="5">
        <v>4428280</v>
      </c>
      <c r="G166" s="5">
        <v>2026</v>
      </c>
      <c r="H166" s="5">
        <v>88934</v>
      </c>
      <c r="I166" s="5">
        <v>108948</v>
      </c>
      <c r="J166" s="5">
        <v>3068564</v>
      </c>
      <c r="K166" s="5">
        <v>1201940</v>
      </c>
      <c r="L166" s="5">
        <v>52476150</v>
      </c>
      <c r="M166" s="5">
        <v>0</v>
      </c>
      <c r="N166" s="5">
        <v>0</v>
      </c>
      <c r="O166" s="5">
        <v>0</v>
      </c>
      <c r="P166" s="5">
        <v>0</v>
      </c>
    </row>
    <row r="167" spans="1:16" ht="15.75" customHeight="1">
      <c r="A167" s="5">
        <v>2020</v>
      </c>
      <c r="B167" s="5" t="s">
        <v>19</v>
      </c>
      <c r="C167" s="5">
        <v>8</v>
      </c>
      <c r="D167" s="5">
        <v>2</v>
      </c>
      <c r="E167" s="5">
        <v>106032</v>
      </c>
      <c r="F167" s="5">
        <v>4534312</v>
      </c>
      <c r="G167" s="5">
        <v>1774</v>
      </c>
      <c r="H167" s="5">
        <v>90708</v>
      </c>
      <c r="I167" s="5">
        <v>94724</v>
      </c>
      <c r="J167" s="5">
        <v>3163288</v>
      </c>
      <c r="K167" s="5">
        <v>1323804</v>
      </c>
      <c r="L167" s="5">
        <v>53799954</v>
      </c>
      <c r="M167" s="5">
        <v>0</v>
      </c>
      <c r="N167" s="5">
        <v>0</v>
      </c>
      <c r="O167" s="5">
        <v>0</v>
      </c>
      <c r="P167" s="5">
        <v>0</v>
      </c>
    </row>
    <row r="168" spans="1:16" ht="15.75" customHeight="1">
      <c r="A168" s="5">
        <v>2020</v>
      </c>
      <c r="B168" s="5" t="s">
        <v>19</v>
      </c>
      <c r="C168" s="5">
        <v>8</v>
      </c>
      <c r="D168" s="5">
        <v>2</v>
      </c>
      <c r="E168" s="5">
        <v>122504</v>
      </c>
      <c r="F168" s="5">
        <v>4656816</v>
      </c>
      <c r="G168" s="5">
        <v>1670</v>
      </c>
      <c r="H168" s="5">
        <v>92378</v>
      </c>
      <c r="I168" s="5">
        <v>112922</v>
      </c>
      <c r="J168" s="5">
        <v>3276210</v>
      </c>
      <c r="K168" s="5">
        <v>1498659</v>
      </c>
      <c r="L168" s="5">
        <v>55298613</v>
      </c>
      <c r="M168" s="5">
        <v>0</v>
      </c>
      <c r="N168" s="5">
        <v>0</v>
      </c>
      <c r="O168" s="5">
        <v>0</v>
      </c>
      <c r="P168" s="5">
        <v>0</v>
      </c>
    </row>
    <row r="169" spans="1:16" ht="15.75" customHeight="1">
      <c r="A169" s="5">
        <v>2020</v>
      </c>
      <c r="B169" s="5" t="s">
        <v>19</v>
      </c>
      <c r="C169" s="5">
        <v>8</v>
      </c>
      <c r="D169" s="5">
        <v>2</v>
      </c>
      <c r="E169" s="5">
        <v>134132</v>
      </c>
      <c r="F169" s="5">
        <v>4790948</v>
      </c>
      <c r="G169" s="5">
        <v>1900</v>
      </c>
      <c r="H169" s="5">
        <v>94278</v>
      </c>
      <c r="I169" s="5">
        <v>115518</v>
      </c>
      <c r="J169" s="5">
        <v>3391728</v>
      </c>
      <c r="K169" s="5">
        <v>1732736</v>
      </c>
      <c r="L169" s="5">
        <v>57031349</v>
      </c>
      <c r="M169" s="5">
        <v>0</v>
      </c>
      <c r="N169" s="5">
        <v>0</v>
      </c>
      <c r="O169" s="5">
        <v>0</v>
      </c>
      <c r="P169" s="5">
        <v>0</v>
      </c>
    </row>
    <row r="170" spans="1:16" ht="15.75" customHeight="1">
      <c r="A170" s="5">
        <v>2020</v>
      </c>
      <c r="B170" s="5" t="s">
        <v>19</v>
      </c>
      <c r="C170" s="5">
        <v>8</v>
      </c>
      <c r="D170" s="5">
        <v>2</v>
      </c>
      <c r="E170" s="5">
        <v>128282</v>
      </c>
      <c r="F170" s="5">
        <v>4919230</v>
      </c>
      <c r="G170" s="5">
        <v>2012</v>
      </c>
      <c r="H170" s="5">
        <v>96290</v>
      </c>
      <c r="I170" s="5">
        <v>109552</v>
      </c>
      <c r="J170" s="5">
        <v>3501280</v>
      </c>
      <c r="K170" s="5">
        <v>1664247</v>
      </c>
      <c r="L170" s="5">
        <v>58695596</v>
      </c>
      <c r="M170" s="5">
        <v>0</v>
      </c>
      <c r="N170" s="5">
        <v>0</v>
      </c>
      <c r="O170" s="5">
        <v>0</v>
      </c>
      <c r="P170" s="5">
        <v>0</v>
      </c>
    </row>
    <row r="171" spans="1:16" ht="15.75" customHeight="1">
      <c r="A171" s="5">
        <v>2020</v>
      </c>
      <c r="B171" s="5" t="s">
        <v>19</v>
      </c>
      <c r="C171" s="5">
        <v>8</v>
      </c>
      <c r="D171" s="5">
        <v>2</v>
      </c>
      <c r="E171" s="5">
        <v>131220</v>
      </c>
      <c r="F171" s="5">
        <v>5050450</v>
      </c>
      <c r="G171" s="5">
        <v>1978</v>
      </c>
      <c r="H171" s="5">
        <v>98268</v>
      </c>
      <c r="I171" s="5">
        <v>113840</v>
      </c>
      <c r="J171" s="5">
        <v>3615120</v>
      </c>
      <c r="K171" s="5">
        <v>1743109</v>
      </c>
      <c r="L171" s="5">
        <v>60438705</v>
      </c>
      <c r="M171" s="5">
        <v>0</v>
      </c>
      <c r="N171" s="5">
        <v>0</v>
      </c>
      <c r="O171" s="5">
        <v>0</v>
      </c>
      <c r="P171" s="5">
        <v>0</v>
      </c>
    </row>
    <row r="172" spans="1:16" ht="15.75" customHeight="1">
      <c r="A172" s="5">
        <v>2020</v>
      </c>
      <c r="B172" s="5" t="s">
        <v>19</v>
      </c>
      <c r="C172" s="5">
        <v>8</v>
      </c>
      <c r="D172" s="5">
        <v>3</v>
      </c>
      <c r="E172" s="5">
        <v>127972</v>
      </c>
      <c r="F172" s="5">
        <v>5178422</v>
      </c>
      <c r="G172" s="5">
        <v>1904</v>
      </c>
      <c r="H172" s="5">
        <v>100172</v>
      </c>
      <c r="I172" s="5">
        <v>106232</v>
      </c>
      <c r="J172" s="5">
        <v>3721352</v>
      </c>
      <c r="K172" s="5">
        <v>1554154</v>
      </c>
      <c r="L172" s="5">
        <v>61992859</v>
      </c>
      <c r="M172" s="5">
        <v>0</v>
      </c>
      <c r="N172" s="5">
        <v>0</v>
      </c>
      <c r="O172" s="5">
        <v>0</v>
      </c>
      <c r="P172" s="5">
        <v>0</v>
      </c>
    </row>
    <row r="173" spans="1:16" ht="15.75" customHeight="1">
      <c r="A173" s="5">
        <v>2020</v>
      </c>
      <c r="B173" s="5" t="s">
        <v>19</v>
      </c>
      <c r="C173" s="5">
        <v>8</v>
      </c>
      <c r="D173" s="5">
        <v>3</v>
      </c>
      <c r="E173" s="5">
        <v>116192</v>
      </c>
      <c r="F173" s="5">
        <v>5294614</v>
      </c>
      <c r="G173" s="5">
        <v>1904</v>
      </c>
      <c r="H173" s="5">
        <v>102076</v>
      </c>
      <c r="I173" s="5">
        <v>114808</v>
      </c>
      <c r="J173" s="5">
        <v>3836160</v>
      </c>
      <c r="K173" s="5">
        <v>1411290</v>
      </c>
      <c r="L173" s="5">
        <v>63404149</v>
      </c>
      <c r="M173" s="5">
        <v>0</v>
      </c>
      <c r="N173" s="5">
        <v>0</v>
      </c>
      <c r="O173" s="5">
        <v>0</v>
      </c>
      <c r="P173" s="5">
        <v>0</v>
      </c>
    </row>
    <row r="174" spans="1:16" ht="15.75" customHeight="1">
      <c r="A174" s="5">
        <v>2020</v>
      </c>
      <c r="B174" s="5" t="s">
        <v>19</v>
      </c>
      <c r="C174" s="5">
        <v>8</v>
      </c>
      <c r="D174" s="5">
        <v>3</v>
      </c>
      <c r="E174" s="5">
        <v>108596</v>
      </c>
      <c r="F174" s="5">
        <v>5403210</v>
      </c>
      <c r="G174" s="5">
        <v>1760</v>
      </c>
      <c r="H174" s="5">
        <v>103836</v>
      </c>
      <c r="I174" s="5">
        <v>116344</v>
      </c>
      <c r="J174" s="5">
        <v>3952504</v>
      </c>
      <c r="K174" s="5">
        <v>1621330</v>
      </c>
      <c r="L174" s="5">
        <v>65025479</v>
      </c>
      <c r="M174" s="5">
        <v>0</v>
      </c>
      <c r="N174" s="5">
        <v>0</v>
      </c>
      <c r="O174" s="5">
        <v>0</v>
      </c>
      <c r="P174" s="5">
        <v>0</v>
      </c>
    </row>
    <row r="175" spans="1:16" ht="15.75" customHeight="1">
      <c r="A175" s="5">
        <v>2020</v>
      </c>
      <c r="B175" s="5" t="s">
        <v>19</v>
      </c>
      <c r="C175" s="5">
        <v>8</v>
      </c>
      <c r="D175" s="5">
        <v>3</v>
      </c>
      <c r="E175" s="5">
        <v>130048</v>
      </c>
      <c r="F175" s="5">
        <v>5533258</v>
      </c>
      <c r="G175" s="5">
        <v>2198</v>
      </c>
      <c r="H175" s="5">
        <v>106034</v>
      </c>
      <c r="I175" s="5">
        <v>120910</v>
      </c>
      <c r="J175" s="5">
        <v>4073414</v>
      </c>
      <c r="K175" s="5">
        <v>1670001</v>
      </c>
      <c r="L175" s="5">
        <v>66695480</v>
      </c>
      <c r="M175" s="5">
        <v>0</v>
      </c>
      <c r="N175" s="5">
        <v>0</v>
      </c>
      <c r="O175" s="5">
        <v>0</v>
      </c>
      <c r="P175" s="5">
        <v>0</v>
      </c>
    </row>
    <row r="176" spans="1:16" ht="15.75" customHeight="1">
      <c r="A176" s="5">
        <v>2020</v>
      </c>
      <c r="B176" s="5" t="s">
        <v>19</v>
      </c>
      <c r="C176" s="5">
        <v>8</v>
      </c>
      <c r="D176" s="5">
        <v>3</v>
      </c>
      <c r="E176" s="5">
        <v>138392</v>
      </c>
      <c r="F176" s="5">
        <v>5671650</v>
      </c>
      <c r="G176" s="5">
        <v>1958</v>
      </c>
      <c r="H176" s="5">
        <v>107992</v>
      </c>
      <c r="I176" s="5">
        <v>118730</v>
      </c>
      <c r="J176" s="5">
        <v>4192144</v>
      </c>
      <c r="K176" s="5">
        <v>1821066</v>
      </c>
      <c r="L176" s="5">
        <v>68516546</v>
      </c>
      <c r="M176" s="5">
        <v>0</v>
      </c>
      <c r="N176" s="5">
        <v>0</v>
      </c>
      <c r="O176" s="5">
        <v>0</v>
      </c>
      <c r="P176" s="5">
        <v>0</v>
      </c>
    </row>
    <row r="177" spans="1:16" ht="15.75" customHeight="1">
      <c r="A177" s="5">
        <v>2020</v>
      </c>
      <c r="B177" s="5" t="s">
        <v>19</v>
      </c>
      <c r="C177" s="5">
        <v>8</v>
      </c>
      <c r="D177" s="5">
        <v>3</v>
      </c>
      <c r="E177" s="5">
        <v>137036</v>
      </c>
      <c r="F177" s="5">
        <v>5808686</v>
      </c>
      <c r="G177" s="5">
        <v>1962</v>
      </c>
      <c r="H177" s="5">
        <v>109954</v>
      </c>
      <c r="I177" s="5">
        <v>123746</v>
      </c>
      <c r="J177" s="5">
        <v>4315890</v>
      </c>
      <c r="K177" s="5">
        <v>1711390</v>
      </c>
      <c r="L177" s="5">
        <v>70227936</v>
      </c>
      <c r="M177" s="5">
        <v>0</v>
      </c>
      <c r="N177" s="5">
        <v>0</v>
      </c>
      <c r="O177" s="5">
        <v>0</v>
      </c>
      <c r="P177" s="5">
        <v>0</v>
      </c>
    </row>
    <row r="178" spans="1:16" ht="15.75" customHeight="1">
      <c r="A178" s="5">
        <v>2020</v>
      </c>
      <c r="B178" s="5" t="s">
        <v>19</v>
      </c>
      <c r="C178" s="5">
        <v>8</v>
      </c>
      <c r="D178" s="5">
        <v>3</v>
      </c>
      <c r="E178" s="5">
        <v>138058</v>
      </c>
      <c r="F178" s="5">
        <v>5946744</v>
      </c>
      <c r="G178" s="5">
        <v>1906</v>
      </c>
      <c r="H178" s="5">
        <v>111860</v>
      </c>
      <c r="I178" s="5">
        <v>125716</v>
      </c>
      <c r="J178" s="5">
        <v>4441606</v>
      </c>
      <c r="K178" s="5">
        <v>1978145</v>
      </c>
      <c r="L178" s="5">
        <v>72206081</v>
      </c>
      <c r="M178" s="5">
        <v>0</v>
      </c>
      <c r="N178" s="5">
        <v>0</v>
      </c>
      <c r="O178" s="5">
        <v>0</v>
      </c>
      <c r="P178" s="5">
        <v>0</v>
      </c>
    </row>
    <row r="179" spans="1:16" ht="15.75" customHeight="1">
      <c r="A179" s="5">
        <v>2020</v>
      </c>
      <c r="B179" s="5" t="s">
        <v>19</v>
      </c>
      <c r="C179" s="5">
        <v>8</v>
      </c>
      <c r="D179" s="5">
        <v>4</v>
      </c>
      <c r="E179" s="5">
        <v>140134</v>
      </c>
      <c r="F179" s="5">
        <v>6086878</v>
      </c>
      <c r="G179" s="5">
        <v>1836</v>
      </c>
      <c r="H179" s="5">
        <v>113696</v>
      </c>
      <c r="I179" s="5">
        <v>118202</v>
      </c>
      <c r="J179" s="5">
        <v>4559808</v>
      </c>
      <c r="K179" s="5">
        <v>1757100</v>
      </c>
      <c r="L179" s="5">
        <v>73963181</v>
      </c>
      <c r="M179" s="5">
        <v>0</v>
      </c>
      <c r="N179" s="5">
        <v>0</v>
      </c>
      <c r="O179" s="5">
        <v>0</v>
      </c>
      <c r="P179" s="5">
        <v>0</v>
      </c>
    </row>
    <row r="180" spans="1:16" ht="15.75" customHeight="1">
      <c r="A180" s="5">
        <v>2020</v>
      </c>
      <c r="B180" s="5" t="s">
        <v>19</v>
      </c>
      <c r="C180" s="5">
        <v>8</v>
      </c>
      <c r="D180" s="5">
        <v>4</v>
      </c>
      <c r="E180" s="5">
        <v>123498</v>
      </c>
      <c r="F180" s="5">
        <v>6210376</v>
      </c>
      <c r="G180" s="5">
        <v>1692</v>
      </c>
      <c r="H180" s="5">
        <v>115388</v>
      </c>
      <c r="I180" s="5">
        <v>113792</v>
      </c>
      <c r="J180" s="5">
        <v>4673600</v>
      </c>
      <c r="K180" s="5">
        <v>1471784</v>
      </c>
      <c r="L180" s="5">
        <v>75434965</v>
      </c>
      <c r="M180" s="5">
        <v>0</v>
      </c>
      <c r="N180" s="5">
        <v>0</v>
      </c>
      <c r="O180" s="5">
        <v>0</v>
      </c>
      <c r="P180" s="5">
        <v>0</v>
      </c>
    </row>
    <row r="181" spans="1:16" ht="15.75" customHeight="1">
      <c r="A181" s="5">
        <v>2020</v>
      </c>
      <c r="B181" s="5" t="s">
        <v>19</v>
      </c>
      <c r="C181" s="5">
        <v>8</v>
      </c>
      <c r="D181" s="5">
        <v>4</v>
      </c>
      <c r="E181" s="5">
        <v>119392</v>
      </c>
      <c r="F181" s="5">
        <v>6329768</v>
      </c>
      <c r="G181" s="5">
        <v>1708</v>
      </c>
      <c r="H181" s="5">
        <v>117096</v>
      </c>
      <c r="I181" s="5">
        <v>132610</v>
      </c>
      <c r="J181" s="5">
        <v>4806210</v>
      </c>
      <c r="K181" s="5">
        <v>1709980</v>
      </c>
      <c r="L181" s="5">
        <v>77144945</v>
      </c>
      <c r="M181" s="5">
        <v>0</v>
      </c>
      <c r="N181" s="5">
        <v>0</v>
      </c>
      <c r="O181" s="5">
        <v>0</v>
      </c>
      <c r="P181" s="5">
        <v>0</v>
      </c>
    </row>
    <row r="182" spans="1:16" ht="15.75" customHeight="1">
      <c r="A182" s="5">
        <v>2020</v>
      </c>
      <c r="B182" s="5" t="s">
        <v>19</v>
      </c>
      <c r="C182" s="5">
        <v>8</v>
      </c>
      <c r="D182" s="5">
        <v>4</v>
      </c>
      <c r="E182" s="5">
        <v>133746</v>
      </c>
      <c r="F182" s="5">
        <v>6463514</v>
      </c>
      <c r="G182" s="5">
        <v>2132</v>
      </c>
      <c r="H182" s="5">
        <v>119228</v>
      </c>
      <c r="I182" s="5">
        <v>128302</v>
      </c>
      <c r="J182" s="5">
        <v>4934512</v>
      </c>
      <c r="K182" s="5">
        <v>1738611</v>
      </c>
      <c r="L182" s="5">
        <v>78883556</v>
      </c>
      <c r="M182" s="5">
        <v>0</v>
      </c>
      <c r="N182" s="5">
        <v>0</v>
      </c>
      <c r="O182" s="5">
        <v>0</v>
      </c>
      <c r="P182" s="5">
        <v>0</v>
      </c>
    </row>
    <row r="183" spans="1:16" ht="15.75" customHeight="1">
      <c r="A183" s="5">
        <v>2020</v>
      </c>
      <c r="B183" s="5" t="s">
        <v>19</v>
      </c>
      <c r="C183" s="5">
        <v>8</v>
      </c>
      <c r="D183" s="5">
        <v>4</v>
      </c>
      <c r="E183" s="5">
        <v>151990</v>
      </c>
      <c r="F183" s="5">
        <v>6615504</v>
      </c>
      <c r="G183" s="5">
        <v>2034</v>
      </c>
      <c r="H183" s="5">
        <v>121262</v>
      </c>
      <c r="I183" s="5">
        <v>112382</v>
      </c>
      <c r="J183" s="5">
        <v>5046894</v>
      </c>
      <c r="K183" s="5">
        <v>2010490</v>
      </c>
      <c r="L183" s="5">
        <v>80894046</v>
      </c>
      <c r="M183" s="5">
        <v>0</v>
      </c>
      <c r="N183" s="5">
        <v>0</v>
      </c>
      <c r="O183" s="5">
        <v>0</v>
      </c>
      <c r="P183" s="5">
        <v>0</v>
      </c>
    </row>
    <row r="184" spans="1:16" ht="15.75" customHeight="1">
      <c r="A184" s="5">
        <v>2020</v>
      </c>
      <c r="B184" s="5" t="s">
        <v>19</v>
      </c>
      <c r="C184" s="5">
        <v>8</v>
      </c>
      <c r="D184" s="5">
        <v>4</v>
      </c>
      <c r="E184" s="5">
        <v>153654</v>
      </c>
      <c r="F184" s="5">
        <v>6769158</v>
      </c>
      <c r="G184" s="5">
        <v>2132</v>
      </c>
      <c r="H184" s="5">
        <v>123394</v>
      </c>
      <c r="I184" s="5">
        <v>119240</v>
      </c>
      <c r="J184" s="5">
        <v>5166134</v>
      </c>
      <c r="K184" s="5">
        <v>1960294</v>
      </c>
      <c r="L184" s="5">
        <v>82854340</v>
      </c>
      <c r="M184" s="5">
        <v>0</v>
      </c>
      <c r="N184" s="5">
        <v>0</v>
      </c>
      <c r="O184" s="5">
        <v>0</v>
      </c>
      <c r="P184" s="5">
        <v>0</v>
      </c>
    </row>
    <row r="185" spans="1:16" ht="15.75" customHeight="1">
      <c r="A185" s="5">
        <v>2020</v>
      </c>
      <c r="B185" s="5" t="s">
        <v>19</v>
      </c>
      <c r="C185" s="5">
        <v>8</v>
      </c>
      <c r="D185" s="5">
        <v>4</v>
      </c>
      <c r="E185" s="5">
        <v>153314</v>
      </c>
      <c r="F185" s="5">
        <v>6922472</v>
      </c>
      <c r="G185" s="5">
        <v>2038</v>
      </c>
      <c r="H185" s="5">
        <v>125432</v>
      </c>
      <c r="I185" s="5">
        <v>128950</v>
      </c>
      <c r="J185" s="5">
        <v>5295084</v>
      </c>
      <c r="K185" s="5">
        <v>1968078</v>
      </c>
      <c r="L185" s="5">
        <v>84822418</v>
      </c>
      <c r="M185" s="5">
        <v>0</v>
      </c>
      <c r="N185" s="5">
        <v>0</v>
      </c>
      <c r="O185" s="5">
        <v>0</v>
      </c>
      <c r="P185" s="5">
        <v>0</v>
      </c>
    </row>
    <row r="186" spans="1:16" ht="15.75" customHeight="1">
      <c r="A186" s="5">
        <v>2020</v>
      </c>
      <c r="B186" s="5" t="s">
        <v>19</v>
      </c>
      <c r="C186" s="5">
        <v>8</v>
      </c>
      <c r="D186" s="5">
        <v>5</v>
      </c>
      <c r="E186" s="5">
        <v>156958</v>
      </c>
      <c r="F186" s="5">
        <v>7079430</v>
      </c>
      <c r="G186" s="5">
        <v>1886</v>
      </c>
      <c r="H186" s="5">
        <v>127318</v>
      </c>
      <c r="I186" s="5">
        <v>129964</v>
      </c>
      <c r="J186" s="5">
        <v>5425048</v>
      </c>
      <c r="K186" s="5">
        <v>2118903</v>
      </c>
      <c r="L186" s="5">
        <v>86941321</v>
      </c>
      <c r="M186" s="5">
        <v>0</v>
      </c>
      <c r="N186" s="5">
        <v>0</v>
      </c>
      <c r="O186" s="5">
        <v>0</v>
      </c>
      <c r="P186" s="5">
        <v>0</v>
      </c>
    </row>
    <row r="187" spans="1:16" ht="15.75" customHeight="1">
      <c r="A187" s="5">
        <v>2020</v>
      </c>
      <c r="B187" s="5" t="s">
        <v>19</v>
      </c>
      <c r="C187" s="5">
        <v>8</v>
      </c>
      <c r="D187" s="5">
        <v>5</v>
      </c>
      <c r="E187" s="5">
        <v>158922</v>
      </c>
      <c r="F187" s="5">
        <v>7238352</v>
      </c>
      <c r="G187" s="5">
        <v>1920</v>
      </c>
      <c r="H187" s="5">
        <v>129238</v>
      </c>
      <c r="I187" s="5">
        <v>120844</v>
      </c>
      <c r="J187" s="5">
        <v>5545892</v>
      </c>
      <c r="K187" s="5">
        <v>1872952</v>
      </c>
      <c r="L187" s="5">
        <v>88814273</v>
      </c>
      <c r="M187" s="5">
        <v>0</v>
      </c>
      <c r="N187" s="5">
        <v>0</v>
      </c>
      <c r="O187" s="5">
        <v>0</v>
      </c>
      <c r="P187" s="5">
        <v>0</v>
      </c>
    </row>
    <row r="188" spans="1:16" ht="15.75" customHeight="1">
      <c r="A188" s="5">
        <v>2020</v>
      </c>
      <c r="B188" s="5" t="s">
        <v>19</v>
      </c>
      <c r="C188" s="5">
        <v>8</v>
      </c>
      <c r="D188" s="5">
        <v>5</v>
      </c>
      <c r="E188" s="5">
        <v>137532</v>
      </c>
      <c r="F188" s="5">
        <v>7375884</v>
      </c>
      <c r="G188" s="5">
        <v>1632</v>
      </c>
      <c r="H188" s="5">
        <v>130870</v>
      </c>
      <c r="I188" s="5">
        <v>128870</v>
      </c>
      <c r="J188" s="5">
        <v>5674762</v>
      </c>
      <c r="K188" s="5">
        <v>2033164</v>
      </c>
      <c r="L188" s="5">
        <v>90847437</v>
      </c>
      <c r="M188" s="5">
        <v>0</v>
      </c>
      <c r="N188" s="5">
        <v>0</v>
      </c>
      <c r="O188" s="5">
        <v>0</v>
      </c>
      <c r="P188" s="5">
        <v>0</v>
      </c>
    </row>
    <row r="189" spans="1:16" ht="15.75" customHeight="1">
      <c r="A189" s="5">
        <v>2020</v>
      </c>
      <c r="B189" s="5" t="s">
        <v>56</v>
      </c>
      <c r="C189" s="5">
        <v>9</v>
      </c>
      <c r="D189" s="5">
        <v>1</v>
      </c>
      <c r="E189" s="5">
        <v>156336</v>
      </c>
      <c r="F189" s="5">
        <v>7532220</v>
      </c>
      <c r="G189" s="5">
        <v>2054</v>
      </c>
      <c r="H189" s="5">
        <v>132924</v>
      </c>
      <c r="I189" s="5">
        <v>124294</v>
      </c>
      <c r="J189" s="5">
        <v>5799056</v>
      </c>
      <c r="K189" s="5">
        <v>2053776</v>
      </c>
      <c r="L189" s="5">
        <v>92901213</v>
      </c>
      <c r="M189" s="5">
        <v>0</v>
      </c>
      <c r="N189" s="5">
        <v>0</v>
      </c>
      <c r="O189" s="5">
        <v>0</v>
      </c>
      <c r="P189" s="5">
        <v>0</v>
      </c>
    </row>
    <row r="190" spans="1:16" ht="15.75" customHeight="1">
      <c r="A190" s="5">
        <v>2020</v>
      </c>
      <c r="B190" s="5" t="s">
        <v>56</v>
      </c>
      <c r="C190" s="5">
        <v>9</v>
      </c>
      <c r="D190" s="5">
        <v>1</v>
      </c>
      <c r="E190" s="5">
        <v>165730</v>
      </c>
      <c r="F190" s="5">
        <v>7697950</v>
      </c>
      <c r="G190" s="5">
        <v>2052</v>
      </c>
      <c r="H190" s="5">
        <v>134976</v>
      </c>
      <c r="I190" s="5">
        <v>135752</v>
      </c>
      <c r="J190" s="5">
        <v>5934808</v>
      </c>
      <c r="K190" s="5">
        <v>2234482</v>
      </c>
      <c r="L190" s="5">
        <v>95135695</v>
      </c>
      <c r="M190" s="5">
        <v>0</v>
      </c>
      <c r="N190" s="5">
        <v>0</v>
      </c>
      <c r="O190" s="5">
        <v>0</v>
      </c>
      <c r="P190" s="5">
        <v>0</v>
      </c>
    </row>
    <row r="191" spans="1:16" ht="15.75" customHeight="1">
      <c r="A191" s="5">
        <v>2020</v>
      </c>
      <c r="B191" s="5" t="s">
        <v>56</v>
      </c>
      <c r="C191" s="5">
        <v>9</v>
      </c>
      <c r="D191" s="5">
        <v>1</v>
      </c>
      <c r="E191" s="5">
        <v>168318</v>
      </c>
      <c r="F191" s="5">
        <v>7866268</v>
      </c>
      <c r="G191" s="5">
        <v>2166</v>
      </c>
      <c r="H191" s="5">
        <v>137142</v>
      </c>
      <c r="I191" s="5">
        <v>135020</v>
      </c>
      <c r="J191" s="5">
        <v>6069828</v>
      </c>
      <c r="K191" s="5">
        <v>2295337</v>
      </c>
      <c r="L191" s="5">
        <v>97431032</v>
      </c>
      <c r="M191" s="5">
        <v>0</v>
      </c>
      <c r="N191" s="5">
        <v>0</v>
      </c>
      <c r="O191" s="5">
        <v>0</v>
      </c>
      <c r="P191" s="5">
        <v>0</v>
      </c>
    </row>
    <row r="192" spans="1:16" ht="15.75" customHeight="1">
      <c r="A192" s="5">
        <v>2020</v>
      </c>
      <c r="B192" s="5" t="s">
        <v>56</v>
      </c>
      <c r="C192" s="5">
        <v>9</v>
      </c>
      <c r="D192" s="5">
        <v>1</v>
      </c>
      <c r="E192" s="5">
        <v>174214</v>
      </c>
      <c r="F192" s="5">
        <v>8040482</v>
      </c>
      <c r="G192" s="5">
        <v>2132</v>
      </c>
      <c r="H192" s="5">
        <v>139274</v>
      </c>
      <c r="I192" s="5">
        <v>139208</v>
      </c>
      <c r="J192" s="5">
        <v>6209036</v>
      </c>
      <c r="K192" s="5">
        <v>2204052</v>
      </c>
      <c r="L192" s="5">
        <v>99635084</v>
      </c>
      <c r="M192" s="5">
        <v>0</v>
      </c>
      <c r="N192" s="5">
        <v>0</v>
      </c>
      <c r="O192" s="5">
        <v>0</v>
      </c>
      <c r="P192" s="5">
        <v>0</v>
      </c>
    </row>
    <row r="193" spans="1:16" ht="15.75" customHeight="1">
      <c r="A193" s="5">
        <v>2020</v>
      </c>
      <c r="B193" s="5" t="s">
        <v>56</v>
      </c>
      <c r="C193" s="5">
        <v>9</v>
      </c>
      <c r="D193" s="5">
        <v>1</v>
      </c>
      <c r="E193" s="5">
        <v>181212</v>
      </c>
      <c r="F193" s="5">
        <v>8221694</v>
      </c>
      <c r="G193" s="5">
        <v>2088</v>
      </c>
      <c r="H193" s="5">
        <v>141362</v>
      </c>
      <c r="I193" s="5">
        <v>146330</v>
      </c>
      <c r="J193" s="5">
        <v>6355366</v>
      </c>
      <c r="K193" s="5">
        <v>2271104</v>
      </c>
      <c r="L193" s="5">
        <v>101906188</v>
      </c>
      <c r="M193" s="5">
        <v>0</v>
      </c>
      <c r="N193" s="5">
        <v>0</v>
      </c>
      <c r="O193" s="5">
        <v>0</v>
      </c>
      <c r="P193" s="5">
        <v>0</v>
      </c>
    </row>
    <row r="194" spans="1:16" ht="15.75" customHeight="1">
      <c r="A194" s="5">
        <v>2020</v>
      </c>
      <c r="B194" s="5" t="s">
        <v>56</v>
      </c>
      <c r="C194" s="5">
        <v>9</v>
      </c>
      <c r="D194" s="5">
        <v>1</v>
      </c>
      <c r="E194" s="5">
        <v>183450</v>
      </c>
      <c r="F194" s="5">
        <v>8405144</v>
      </c>
      <c r="G194" s="5">
        <v>2010</v>
      </c>
      <c r="H194" s="5">
        <v>143372</v>
      </c>
      <c r="I194" s="5">
        <v>139260</v>
      </c>
      <c r="J194" s="5">
        <v>6494626</v>
      </c>
      <c r="K194" s="5">
        <v>1877011</v>
      </c>
      <c r="L194" s="5">
        <v>103783199</v>
      </c>
      <c r="M194" s="5">
        <v>0</v>
      </c>
      <c r="N194" s="5">
        <v>0</v>
      </c>
      <c r="O194" s="5">
        <v>0</v>
      </c>
      <c r="P194" s="5">
        <v>0</v>
      </c>
    </row>
    <row r="195" spans="1:16" ht="15.75" customHeight="1">
      <c r="A195" s="5">
        <v>2020</v>
      </c>
      <c r="B195" s="5" t="s">
        <v>56</v>
      </c>
      <c r="C195" s="5">
        <v>9</v>
      </c>
      <c r="D195" s="5">
        <v>1</v>
      </c>
      <c r="E195" s="5">
        <v>150030</v>
      </c>
      <c r="F195" s="5">
        <v>8555174</v>
      </c>
      <c r="G195" s="5">
        <v>2258</v>
      </c>
      <c r="H195" s="5">
        <v>145630</v>
      </c>
      <c r="I195" s="5">
        <v>148232</v>
      </c>
      <c r="J195" s="5">
        <v>6642858</v>
      </c>
      <c r="K195" s="5">
        <v>2056518</v>
      </c>
      <c r="L195" s="5">
        <v>105839717</v>
      </c>
      <c r="M195" s="5">
        <v>0</v>
      </c>
      <c r="N195" s="5">
        <v>0</v>
      </c>
      <c r="O195" s="5">
        <v>0</v>
      </c>
      <c r="P195" s="5">
        <v>0</v>
      </c>
    </row>
    <row r="196" spans="1:16" ht="15.75" customHeight="1">
      <c r="A196" s="5">
        <v>2020</v>
      </c>
      <c r="B196" s="5" t="s">
        <v>56</v>
      </c>
      <c r="C196" s="5">
        <v>9</v>
      </c>
      <c r="D196" s="5">
        <v>2</v>
      </c>
      <c r="E196" s="5">
        <v>179710</v>
      </c>
      <c r="F196" s="5">
        <v>8734884</v>
      </c>
      <c r="G196" s="5">
        <v>2214</v>
      </c>
      <c r="H196" s="5">
        <v>147844</v>
      </c>
      <c r="I196" s="5">
        <v>149216</v>
      </c>
      <c r="J196" s="5">
        <v>6792074</v>
      </c>
      <c r="K196" s="5">
        <v>2360944</v>
      </c>
      <c r="L196" s="5">
        <v>108200661</v>
      </c>
      <c r="M196" s="5">
        <v>0</v>
      </c>
      <c r="N196" s="5">
        <v>0</v>
      </c>
      <c r="O196" s="5">
        <v>0</v>
      </c>
      <c r="P196" s="5">
        <v>0</v>
      </c>
    </row>
    <row r="197" spans="1:16" ht="15.75" customHeight="1">
      <c r="A197" s="5">
        <v>2020</v>
      </c>
      <c r="B197" s="5" t="s">
        <v>56</v>
      </c>
      <c r="C197" s="5">
        <v>9</v>
      </c>
      <c r="D197" s="5">
        <v>2</v>
      </c>
      <c r="E197" s="5">
        <v>191072</v>
      </c>
      <c r="F197" s="5">
        <v>8925956</v>
      </c>
      <c r="G197" s="5">
        <v>2336</v>
      </c>
      <c r="H197" s="5">
        <v>150180</v>
      </c>
      <c r="I197" s="5">
        <v>146124</v>
      </c>
      <c r="J197" s="5">
        <v>6938198</v>
      </c>
      <c r="K197" s="5">
        <v>2299719</v>
      </c>
      <c r="L197" s="5">
        <v>110500380</v>
      </c>
      <c r="M197" s="5">
        <v>0</v>
      </c>
      <c r="N197" s="5">
        <v>0</v>
      </c>
      <c r="O197" s="5">
        <v>0</v>
      </c>
      <c r="P197" s="5">
        <v>0</v>
      </c>
    </row>
    <row r="198" spans="1:16" ht="15.75" customHeight="1">
      <c r="A198" s="5">
        <v>2020</v>
      </c>
      <c r="B198" s="5" t="s">
        <v>56</v>
      </c>
      <c r="C198" s="5">
        <v>9</v>
      </c>
      <c r="D198" s="5">
        <v>2</v>
      </c>
      <c r="E198" s="5">
        <v>193524</v>
      </c>
      <c r="F198" s="5">
        <v>9119480</v>
      </c>
      <c r="G198" s="5">
        <v>2426</v>
      </c>
      <c r="H198" s="5">
        <v>152606</v>
      </c>
      <c r="I198" s="5">
        <v>141808</v>
      </c>
      <c r="J198" s="5">
        <v>7080006</v>
      </c>
      <c r="K198" s="5">
        <v>2305022</v>
      </c>
      <c r="L198" s="5">
        <v>112805402</v>
      </c>
      <c r="M198" s="5">
        <v>0</v>
      </c>
      <c r="N198" s="5">
        <v>0</v>
      </c>
      <c r="O198" s="5">
        <v>0</v>
      </c>
      <c r="P198" s="5">
        <v>0</v>
      </c>
    </row>
    <row r="199" spans="1:16" ht="15.75" customHeight="1">
      <c r="A199" s="5">
        <v>2020</v>
      </c>
      <c r="B199" s="5" t="s">
        <v>56</v>
      </c>
      <c r="C199" s="5">
        <v>9</v>
      </c>
      <c r="D199" s="5">
        <v>2</v>
      </c>
      <c r="E199" s="5">
        <v>195310</v>
      </c>
      <c r="F199" s="5">
        <v>9314790</v>
      </c>
      <c r="G199" s="5">
        <v>2404</v>
      </c>
      <c r="H199" s="5">
        <v>155010</v>
      </c>
      <c r="I199" s="5">
        <v>162912</v>
      </c>
      <c r="J199" s="5">
        <v>7242918</v>
      </c>
      <c r="K199" s="5">
        <v>2246284</v>
      </c>
      <c r="L199" s="5">
        <v>115051686</v>
      </c>
      <c r="M199" s="5">
        <v>0</v>
      </c>
      <c r="N199" s="5">
        <v>0</v>
      </c>
      <c r="O199" s="5">
        <v>0</v>
      </c>
      <c r="P199" s="5">
        <v>0</v>
      </c>
    </row>
    <row r="200" spans="1:16" ht="15.75" customHeight="1">
      <c r="A200" s="5">
        <v>2020</v>
      </c>
      <c r="B200" s="5" t="s">
        <v>56</v>
      </c>
      <c r="C200" s="5">
        <v>9</v>
      </c>
      <c r="D200" s="5">
        <v>2</v>
      </c>
      <c r="E200" s="5">
        <v>188828</v>
      </c>
      <c r="F200" s="5">
        <v>9503618</v>
      </c>
      <c r="G200" s="5">
        <v>2222</v>
      </c>
      <c r="H200" s="5">
        <v>157232</v>
      </c>
      <c r="I200" s="5">
        <v>155724</v>
      </c>
      <c r="J200" s="5">
        <v>7398642</v>
      </c>
      <c r="K200" s="5">
        <v>2239245</v>
      </c>
      <c r="L200" s="5">
        <v>117290931</v>
      </c>
      <c r="M200" s="5">
        <v>0</v>
      </c>
      <c r="N200" s="5">
        <v>0</v>
      </c>
      <c r="O200" s="5">
        <v>0</v>
      </c>
      <c r="P200" s="5">
        <v>0</v>
      </c>
    </row>
    <row r="201" spans="1:16" ht="15.75" customHeight="1">
      <c r="A201" s="5">
        <v>2020</v>
      </c>
      <c r="B201" s="5" t="s">
        <v>56</v>
      </c>
      <c r="C201" s="5">
        <v>9</v>
      </c>
      <c r="D201" s="5">
        <v>2</v>
      </c>
      <c r="E201" s="5">
        <v>186440</v>
      </c>
      <c r="F201" s="5">
        <v>9690058</v>
      </c>
      <c r="G201" s="5">
        <v>2280</v>
      </c>
      <c r="H201" s="5">
        <v>159512</v>
      </c>
      <c r="I201" s="5">
        <v>155496</v>
      </c>
      <c r="J201" s="5">
        <v>7554138</v>
      </c>
      <c r="K201" s="5">
        <v>2095080</v>
      </c>
      <c r="L201" s="5">
        <v>119386011</v>
      </c>
      <c r="M201" s="5">
        <v>0</v>
      </c>
      <c r="N201" s="5">
        <v>0</v>
      </c>
      <c r="O201" s="5">
        <v>0</v>
      </c>
      <c r="P201" s="5">
        <v>0</v>
      </c>
    </row>
    <row r="202" spans="1:16" ht="15.75" customHeight="1">
      <c r="A202" s="5">
        <v>2020</v>
      </c>
      <c r="B202" s="5" t="s">
        <v>56</v>
      </c>
      <c r="C202" s="5">
        <v>9</v>
      </c>
      <c r="D202" s="5">
        <v>2</v>
      </c>
      <c r="E202" s="5">
        <v>163818</v>
      </c>
      <c r="F202" s="5">
        <v>9853876</v>
      </c>
      <c r="G202" s="5">
        <v>2108</v>
      </c>
      <c r="H202" s="5">
        <v>161620</v>
      </c>
      <c r="I202" s="5">
        <v>158416</v>
      </c>
      <c r="J202" s="5">
        <v>7712554</v>
      </c>
      <c r="K202" s="5">
        <v>2040693</v>
      </c>
      <c r="L202" s="5">
        <v>121426704</v>
      </c>
      <c r="M202" s="5">
        <v>0</v>
      </c>
      <c r="N202" s="5">
        <v>0</v>
      </c>
      <c r="O202" s="5">
        <v>0</v>
      </c>
      <c r="P202" s="5">
        <v>0</v>
      </c>
    </row>
    <row r="203" spans="1:16" ht="15.75" customHeight="1">
      <c r="A203" s="5">
        <v>2020</v>
      </c>
      <c r="B203" s="5" t="s">
        <v>56</v>
      </c>
      <c r="C203" s="5">
        <v>9</v>
      </c>
      <c r="D203" s="5">
        <v>3</v>
      </c>
      <c r="E203" s="5">
        <v>182194</v>
      </c>
      <c r="F203" s="5">
        <v>10036070</v>
      </c>
      <c r="G203" s="5">
        <v>2562</v>
      </c>
      <c r="H203" s="5">
        <v>164182</v>
      </c>
      <c r="I203" s="5">
        <v>165708</v>
      </c>
      <c r="J203" s="5">
        <v>7878262</v>
      </c>
      <c r="K203" s="5">
        <v>2293208</v>
      </c>
      <c r="L203" s="5">
        <v>123719912</v>
      </c>
      <c r="M203" s="5">
        <v>0</v>
      </c>
      <c r="N203" s="5">
        <v>0</v>
      </c>
      <c r="O203" s="5">
        <v>0</v>
      </c>
      <c r="P203" s="5">
        <v>0</v>
      </c>
    </row>
    <row r="204" spans="1:16" ht="15.75" customHeight="1">
      <c r="A204" s="5">
        <v>2020</v>
      </c>
      <c r="B204" s="5" t="s">
        <v>56</v>
      </c>
      <c r="C204" s="5">
        <v>9</v>
      </c>
      <c r="D204" s="5">
        <v>3</v>
      </c>
      <c r="E204" s="5">
        <v>195720</v>
      </c>
      <c r="F204" s="5">
        <v>10231790</v>
      </c>
      <c r="G204" s="5">
        <v>2280</v>
      </c>
      <c r="H204" s="5">
        <v>166462</v>
      </c>
      <c r="I204" s="5">
        <v>165848</v>
      </c>
      <c r="J204" s="5">
        <v>8044110</v>
      </c>
      <c r="K204" s="5">
        <v>2369168</v>
      </c>
      <c r="L204" s="5">
        <v>126089080</v>
      </c>
      <c r="M204" s="5">
        <v>0</v>
      </c>
      <c r="N204" s="5">
        <v>0</v>
      </c>
      <c r="O204" s="5">
        <v>0</v>
      </c>
      <c r="P204" s="5">
        <v>0</v>
      </c>
    </row>
    <row r="205" spans="1:16" ht="15.75" customHeight="1">
      <c r="A205" s="5">
        <v>2020</v>
      </c>
      <c r="B205" s="5" t="s">
        <v>56</v>
      </c>
      <c r="C205" s="5">
        <v>9</v>
      </c>
      <c r="D205" s="5">
        <v>3</v>
      </c>
      <c r="E205" s="5">
        <v>193574</v>
      </c>
      <c r="F205" s="5">
        <v>10425364</v>
      </c>
      <c r="G205" s="5">
        <v>2350</v>
      </c>
      <c r="H205" s="5">
        <v>168812</v>
      </c>
      <c r="I205" s="5">
        <v>175576</v>
      </c>
      <c r="J205" s="5">
        <v>8219686</v>
      </c>
      <c r="K205" s="5">
        <v>2207808</v>
      </c>
      <c r="L205" s="5">
        <v>128296888</v>
      </c>
      <c r="M205" s="5">
        <v>0</v>
      </c>
      <c r="N205" s="5">
        <v>0</v>
      </c>
      <c r="O205" s="5">
        <v>0</v>
      </c>
      <c r="P205" s="5">
        <v>0</v>
      </c>
    </row>
    <row r="206" spans="1:16" ht="15.75" customHeight="1">
      <c r="A206" s="5">
        <v>2020</v>
      </c>
      <c r="B206" s="5" t="s">
        <v>56</v>
      </c>
      <c r="C206" s="5">
        <v>9</v>
      </c>
      <c r="D206" s="5">
        <v>3</v>
      </c>
      <c r="E206" s="5">
        <v>185946</v>
      </c>
      <c r="F206" s="5">
        <v>10611310</v>
      </c>
      <c r="G206" s="5">
        <v>2442</v>
      </c>
      <c r="H206" s="5">
        <v>171254</v>
      </c>
      <c r="I206" s="5">
        <v>191030</v>
      </c>
      <c r="J206" s="5">
        <v>8410716</v>
      </c>
      <c r="K206" s="5">
        <v>2038126</v>
      </c>
      <c r="L206" s="5">
        <v>130335014</v>
      </c>
      <c r="M206" s="5">
        <v>0</v>
      </c>
      <c r="N206" s="5">
        <v>0</v>
      </c>
      <c r="O206" s="5">
        <v>0</v>
      </c>
      <c r="P206" s="5">
        <v>0</v>
      </c>
    </row>
    <row r="207" spans="1:16" ht="15.75" customHeight="1">
      <c r="A207" s="5">
        <v>2020</v>
      </c>
      <c r="B207" s="5" t="s">
        <v>56</v>
      </c>
      <c r="C207" s="5">
        <v>9</v>
      </c>
      <c r="D207" s="5">
        <v>3</v>
      </c>
      <c r="E207" s="5">
        <v>185148</v>
      </c>
      <c r="F207" s="5">
        <v>10796458</v>
      </c>
      <c r="G207" s="5">
        <v>2298</v>
      </c>
      <c r="H207" s="5">
        <v>173552</v>
      </c>
      <c r="I207" s="5">
        <v>188778</v>
      </c>
      <c r="J207" s="5">
        <v>8599494</v>
      </c>
      <c r="K207" s="5">
        <v>2382864</v>
      </c>
      <c r="L207" s="5">
        <v>132717878</v>
      </c>
      <c r="M207" s="5">
        <v>0</v>
      </c>
      <c r="N207" s="5">
        <v>0</v>
      </c>
      <c r="O207" s="5">
        <v>0</v>
      </c>
      <c r="P207" s="5">
        <v>0</v>
      </c>
    </row>
    <row r="208" spans="1:16" ht="15.75" customHeight="1">
      <c r="A208" s="5">
        <v>2020</v>
      </c>
      <c r="B208" s="5" t="s">
        <v>56</v>
      </c>
      <c r="C208" s="5">
        <v>9</v>
      </c>
      <c r="D208" s="5">
        <v>3</v>
      </c>
      <c r="E208" s="5">
        <v>174790</v>
      </c>
      <c r="F208" s="5">
        <v>10971248</v>
      </c>
      <c r="G208" s="5">
        <v>2270</v>
      </c>
      <c r="H208" s="5">
        <v>175822</v>
      </c>
      <c r="I208" s="5">
        <v>185852</v>
      </c>
      <c r="J208" s="5">
        <v>8785346</v>
      </c>
      <c r="K208" s="5">
        <v>1962658</v>
      </c>
      <c r="L208" s="5">
        <v>134680536</v>
      </c>
      <c r="M208" s="5">
        <v>0</v>
      </c>
      <c r="N208" s="5">
        <v>0</v>
      </c>
      <c r="O208" s="5">
        <v>0</v>
      </c>
      <c r="P208" s="5">
        <v>0</v>
      </c>
    </row>
    <row r="209" spans="1:16" ht="15.75" customHeight="1">
      <c r="A209" s="5">
        <v>2020</v>
      </c>
      <c r="B209" s="5" t="s">
        <v>56</v>
      </c>
      <c r="C209" s="5">
        <v>9</v>
      </c>
      <c r="D209" s="5">
        <v>3</v>
      </c>
      <c r="E209" s="5">
        <v>148986</v>
      </c>
      <c r="F209" s="5">
        <v>11120234</v>
      </c>
      <c r="G209" s="5">
        <v>2112</v>
      </c>
      <c r="H209" s="5">
        <v>177934</v>
      </c>
      <c r="I209" s="5">
        <v>204150</v>
      </c>
      <c r="J209" s="5">
        <v>8989496</v>
      </c>
      <c r="K209" s="5">
        <v>1923803</v>
      </c>
      <c r="L209" s="5">
        <v>136604339</v>
      </c>
      <c r="M209" s="5">
        <v>0</v>
      </c>
      <c r="N209" s="5">
        <v>0</v>
      </c>
      <c r="O209" s="5">
        <v>0</v>
      </c>
      <c r="P209" s="5">
        <v>0</v>
      </c>
    </row>
    <row r="210" spans="1:16" ht="15.75" customHeight="1">
      <c r="A210" s="5">
        <v>2020</v>
      </c>
      <c r="B210" s="5" t="s">
        <v>56</v>
      </c>
      <c r="C210" s="5">
        <v>9</v>
      </c>
      <c r="D210" s="5">
        <v>4</v>
      </c>
      <c r="E210" s="5">
        <v>166724</v>
      </c>
      <c r="F210" s="5">
        <v>11286958</v>
      </c>
      <c r="G210" s="5">
        <v>2170</v>
      </c>
      <c r="H210" s="5">
        <v>180104</v>
      </c>
      <c r="I210" s="5">
        <v>179314</v>
      </c>
      <c r="J210" s="5">
        <v>9168810</v>
      </c>
      <c r="K210" s="5">
        <v>2188114</v>
      </c>
      <c r="L210" s="5">
        <v>138792453</v>
      </c>
      <c r="M210" s="5">
        <v>0</v>
      </c>
      <c r="N210" s="5">
        <v>0</v>
      </c>
      <c r="O210" s="5">
        <v>0</v>
      </c>
      <c r="P210" s="5">
        <v>0</v>
      </c>
    </row>
    <row r="211" spans="1:16" ht="15.75" customHeight="1">
      <c r="A211" s="5">
        <v>2020</v>
      </c>
      <c r="B211" s="5" t="s">
        <v>56</v>
      </c>
      <c r="C211" s="5">
        <v>9</v>
      </c>
      <c r="D211" s="5">
        <v>4</v>
      </c>
      <c r="E211" s="5">
        <v>173406</v>
      </c>
      <c r="F211" s="5">
        <v>11460364</v>
      </c>
      <c r="G211" s="5">
        <v>2246</v>
      </c>
      <c r="H211" s="5">
        <v>182350</v>
      </c>
      <c r="I211" s="5">
        <v>174918</v>
      </c>
      <c r="J211" s="5">
        <v>9343728</v>
      </c>
      <c r="K211" s="5">
        <v>2393047</v>
      </c>
      <c r="L211" s="5">
        <v>141185500</v>
      </c>
      <c r="M211" s="5">
        <v>0</v>
      </c>
      <c r="N211" s="5">
        <v>0</v>
      </c>
      <c r="O211" s="5">
        <v>0</v>
      </c>
      <c r="P211" s="5">
        <v>0</v>
      </c>
    </row>
    <row r="212" spans="1:16" ht="15.75" customHeight="1">
      <c r="A212" s="5">
        <v>2020</v>
      </c>
      <c r="B212" s="5" t="s">
        <v>56</v>
      </c>
      <c r="C212" s="5">
        <v>9</v>
      </c>
      <c r="D212" s="5">
        <v>4</v>
      </c>
      <c r="E212" s="5">
        <v>171842</v>
      </c>
      <c r="F212" s="5">
        <v>11632206</v>
      </c>
      <c r="G212" s="5">
        <v>2288</v>
      </c>
      <c r="H212" s="5">
        <v>184638</v>
      </c>
      <c r="I212" s="5">
        <v>162284</v>
      </c>
      <c r="J212" s="5">
        <v>9506012</v>
      </c>
      <c r="K212" s="5">
        <v>2708146</v>
      </c>
      <c r="L212" s="5">
        <v>143893646</v>
      </c>
      <c r="M212" s="5">
        <v>0</v>
      </c>
      <c r="N212" s="5">
        <v>0</v>
      </c>
      <c r="O212" s="5">
        <v>0</v>
      </c>
      <c r="P212" s="5">
        <v>0</v>
      </c>
    </row>
    <row r="213" spans="1:16" ht="15.75" customHeight="1">
      <c r="A213" s="5">
        <v>2020</v>
      </c>
      <c r="B213" s="5" t="s">
        <v>56</v>
      </c>
      <c r="C213" s="5">
        <v>9</v>
      </c>
      <c r="D213" s="5">
        <v>4</v>
      </c>
      <c r="E213" s="5">
        <v>171434</v>
      </c>
      <c r="F213" s="5">
        <v>11803640</v>
      </c>
      <c r="G213" s="5">
        <v>2186</v>
      </c>
      <c r="H213" s="5">
        <v>186824</v>
      </c>
      <c r="I213" s="5">
        <v>186662</v>
      </c>
      <c r="J213" s="5">
        <v>9692674</v>
      </c>
      <c r="K213" s="5">
        <v>2568006</v>
      </c>
      <c r="L213" s="5">
        <v>146461652</v>
      </c>
      <c r="M213" s="5">
        <v>0</v>
      </c>
      <c r="N213" s="5">
        <v>0</v>
      </c>
      <c r="O213" s="5">
        <v>0</v>
      </c>
      <c r="P213" s="5">
        <v>0</v>
      </c>
    </row>
    <row r="214" spans="1:16" ht="15.75" customHeight="1">
      <c r="A214" s="5">
        <v>2020</v>
      </c>
      <c r="B214" s="5" t="s">
        <v>56</v>
      </c>
      <c r="C214" s="5">
        <v>9</v>
      </c>
      <c r="D214" s="5">
        <v>4</v>
      </c>
      <c r="E214" s="5">
        <v>177518</v>
      </c>
      <c r="F214" s="5">
        <v>11981158</v>
      </c>
      <c r="G214" s="5">
        <v>2248</v>
      </c>
      <c r="H214" s="5">
        <v>189072</v>
      </c>
      <c r="I214" s="5">
        <v>184730</v>
      </c>
      <c r="J214" s="5">
        <v>9877404</v>
      </c>
      <c r="K214" s="5">
        <v>2221576</v>
      </c>
      <c r="L214" s="5">
        <v>148683228</v>
      </c>
      <c r="M214" s="5">
        <v>0</v>
      </c>
      <c r="N214" s="5">
        <v>0</v>
      </c>
      <c r="O214" s="5">
        <v>0</v>
      </c>
      <c r="P214" s="5">
        <v>0</v>
      </c>
    </row>
    <row r="215" spans="1:16" ht="15.75" customHeight="1">
      <c r="A215" s="5">
        <v>2020</v>
      </c>
      <c r="B215" s="5" t="s">
        <v>56</v>
      </c>
      <c r="C215" s="5">
        <v>9</v>
      </c>
      <c r="D215" s="5">
        <v>4</v>
      </c>
      <c r="E215" s="5">
        <v>165540</v>
      </c>
      <c r="F215" s="5">
        <v>12146698</v>
      </c>
      <c r="G215" s="5">
        <v>2080</v>
      </c>
      <c r="H215" s="5">
        <v>191152</v>
      </c>
      <c r="I215" s="5">
        <v>149382</v>
      </c>
      <c r="J215" s="5">
        <v>10026786</v>
      </c>
      <c r="K215" s="5">
        <v>1956156</v>
      </c>
      <c r="L215" s="5">
        <v>150639384</v>
      </c>
      <c r="M215" s="5">
        <v>0</v>
      </c>
      <c r="N215" s="5">
        <v>0</v>
      </c>
      <c r="O215" s="5">
        <v>0</v>
      </c>
      <c r="P215" s="5">
        <v>0</v>
      </c>
    </row>
    <row r="216" spans="1:16" ht="15.75" customHeight="1">
      <c r="A216" s="5">
        <v>2020</v>
      </c>
      <c r="B216" s="5" t="s">
        <v>56</v>
      </c>
      <c r="C216" s="5">
        <v>9</v>
      </c>
      <c r="D216" s="5">
        <v>4</v>
      </c>
      <c r="E216" s="5">
        <v>139338</v>
      </c>
      <c r="F216" s="5">
        <v>12286036</v>
      </c>
      <c r="G216" s="5">
        <v>1550</v>
      </c>
      <c r="H216" s="5">
        <v>192702</v>
      </c>
      <c r="I216" s="5">
        <v>170396</v>
      </c>
      <c r="J216" s="5">
        <v>10197182</v>
      </c>
      <c r="K216" s="5">
        <v>2312203</v>
      </c>
      <c r="L216" s="5">
        <v>152951587</v>
      </c>
      <c r="M216" s="5">
        <v>0</v>
      </c>
      <c r="N216" s="5">
        <v>0</v>
      </c>
      <c r="O216" s="5">
        <v>0</v>
      </c>
      <c r="P216" s="5">
        <v>0</v>
      </c>
    </row>
    <row r="217" spans="1:16" ht="15.75" customHeight="1">
      <c r="A217" s="5">
        <v>2020</v>
      </c>
      <c r="B217" s="5" t="s">
        <v>56</v>
      </c>
      <c r="C217" s="5">
        <v>9</v>
      </c>
      <c r="D217" s="5">
        <v>5</v>
      </c>
      <c r="E217" s="5">
        <v>161000</v>
      </c>
      <c r="F217" s="5">
        <v>12447036</v>
      </c>
      <c r="G217" s="5">
        <v>2356</v>
      </c>
      <c r="H217" s="5">
        <v>195058</v>
      </c>
      <c r="I217" s="5">
        <v>172300</v>
      </c>
      <c r="J217" s="5">
        <v>10369482</v>
      </c>
      <c r="K217" s="5">
        <v>2385933</v>
      </c>
      <c r="L217" s="5">
        <v>155337520</v>
      </c>
      <c r="M217" s="5">
        <v>0</v>
      </c>
      <c r="N217" s="5">
        <v>0</v>
      </c>
      <c r="O217" s="5">
        <v>0</v>
      </c>
      <c r="P217" s="5">
        <v>0</v>
      </c>
    </row>
    <row r="218" spans="1:16" ht="15.75" customHeight="1">
      <c r="A218" s="5">
        <v>2020</v>
      </c>
      <c r="B218" s="5" t="s">
        <v>56</v>
      </c>
      <c r="C218" s="5">
        <v>9</v>
      </c>
      <c r="D218" s="5">
        <v>5</v>
      </c>
      <c r="E218" s="5">
        <v>173496</v>
      </c>
      <c r="F218" s="5">
        <v>12620532</v>
      </c>
      <c r="G218" s="5">
        <v>2358</v>
      </c>
      <c r="H218" s="5">
        <v>197416</v>
      </c>
      <c r="I218" s="5">
        <v>170548</v>
      </c>
      <c r="J218" s="5">
        <v>10540030</v>
      </c>
      <c r="K218" s="5">
        <v>2758124</v>
      </c>
      <c r="L218" s="5">
        <v>158095644</v>
      </c>
      <c r="M218" s="5">
        <v>0</v>
      </c>
      <c r="N218" s="5">
        <v>0</v>
      </c>
      <c r="O218" s="5">
        <v>0</v>
      </c>
      <c r="P218" s="5">
        <v>0</v>
      </c>
    </row>
    <row r="219" spans="1:16" ht="15.75" customHeight="1">
      <c r="A219" s="5">
        <v>2020</v>
      </c>
      <c r="B219" s="5" t="s">
        <v>57</v>
      </c>
      <c r="C219" s="5">
        <v>10</v>
      </c>
      <c r="D219" s="5">
        <v>1</v>
      </c>
      <c r="E219" s="5">
        <v>163570</v>
      </c>
      <c r="F219" s="5">
        <v>12784102</v>
      </c>
      <c r="G219" s="5">
        <v>2198</v>
      </c>
      <c r="H219" s="5">
        <v>199614</v>
      </c>
      <c r="I219" s="5">
        <v>157462</v>
      </c>
      <c r="J219" s="5">
        <v>10697492</v>
      </c>
      <c r="K219" s="5">
        <v>2305856</v>
      </c>
      <c r="L219" s="5">
        <v>160401500</v>
      </c>
      <c r="M219" s="5">
        <v>0</v>
      </c>
      <c r="N219" s="5">
        <v>0</v>
      </c>
      <c r="O219" s="5">
        <v>0</v>
      </c>
      <c r="P219" s="5">
        <v>0</v>
      </c>
    </row>
    <row r="220" spans="1:16" ht="15.75" customHeight="1">
      <c r="A220" s="5">
        <v>2020</v>
      </c>
      <c r="B220" s="5" t="s">
        <v>57</v>
      </c>
      <c r="C220" s="5">
        <v>10</v>
      </c>
      <c r="D220" s="5">
        <v>1</v>
      </c>
      <c r="E220" s="5">
        <v>159770</v>
      </c>
      <c r="F220" s="5">
        <v>12943872</v>
      </c>
      <c r="G220" s="5">
        <v>2136</v>
      </c>
      <c r="H220" s="5">
        <v>201750</v>
      </c>
      <c r="I220" s="5">
        <v>152680</v>
      </c>
      <c r="J220" s="5">
        <v>10850172</v>
      </c>
      <c r="K220" s="5">
        <v>2311147</v>
      </c>
      <c r="L220" s="5">
        <v>162712647</v>
      </c>
      <c r="M220" s="5">
        <v>0</v>
      </c>
      <c r="N220" s="5">
        <v>0</v>
      </c>
      <c r="O220" s="5">
        <v>0</v>
      </c>
      <c r="P220" s="5">
        <v>0</v>
      </c>
    </row>
    <row r="221" spans="1:16" ht="15.75" customHeight="1">
      <c r="A221" s="5">
        <v>2020</v>
      </c>
      <c r="B221" s="5" t="s">
        <v>57</v>
      </c>
      <c r="C221" s="5">
        <v>10</v>
      </c>
      <c r="D221" s="5">
        <v>1</v>
      </c>
      <c r="E221" s="5">
        <v>150958</v>
      </c>
      <c r="F221" s="5">
        <v>13094830</v>
      </c>
      <c r="G221" s="5">
        <v>1874</v>
      </c>
      <c r="H221" s="5">
        <v>203624</v>
      </c>
      <c r="I221" s="5">
        <v>163310</v>
      </c>
      <c r="J221" s="5">
        <v>11013482</v>
      </c>
      <c r="K221" s="5">
        <v>2223859</v>
      </c>
      <c r="L221" s="5">
        <v>164936506</v>
      </c>
      <c r="M221" s="5">
        <v>0</v>
      </c>
      <c r="N221" s="5">
        <v>0</v>
      </c>
      <c r="O221" s="5">
        <v>0</v>
      </c>
      <c r="P221" s="5">
        <v>0</v>
      </c>
    </row>
    <row r="222" spans="1:16" ht="15.75" customHeight="1">
      <c r="A222" s="5">
        <v>2020</v>
      </c>
      <c r="B222" s="5" t="s">
        <v>57</v>
      </c>
      <c r="C222" s="5">
        <v>10</v>
      </c>
      <c r="D222" s="5">
        <v>1</v>
      </c>
      <c r="E222" s="5">
        <v>149540</v>
      </c>
      <c r="F222" s="5">
        <v>13244370</v>
      </c>
      <c r="G222" s="5">
        <v>1806</v>
      </c>
      <c r="H222" s="5">
        <v>205430</v>
      </c>
      <c r="I222" s="5">
        <v>153430</v>
      </c>
      <c r="J222" s="5">
        <v>11166912</v>
      </c>
      <c r="K222" s="5">
        <v>2147263</v>
      </c>
      <c r="L222" s="5">
        <v>167083769</v>
      </c>
      <c r="M222" s="5">
        <v>0</v>
      </c>
      <c r="N222" s="5">
        <v>0</v>
      </c>
      <c r="O222" s="5">
        <v>0</v>
      </c>
      <c r="P222" s="5">
        <v>0</v>
      </c>
    </row>
    <row r="223" spans="1:16" ht="15.75" customHeight="1">
      <c r="A223" s="5">
        <v>2020</v>
      </c>
      <c r="B223" s="5" t="s">
        <v>57</v>
      </c>
      <c r="C223" s="5">
        <v>10</v>
      </c>
      <c r="D223" s="5">
        <v>1</v>
      </c>
      <c r="E223" s="5">
        <v>120260</v>
      </c>
      <c r="F223" s="5">
        <v>13364630</v>
      </c>
      <c r="G223" s="5">
        <v>1772</v>
      </c>
      <c r="H223" s="5">
        <v>207202</v>
      </c>
      <c r="I223" s="5">
        <v>151714</v>
      </c>
      <c r="J223" s="5">
        <v>11318626</v>
      </c>
      <c r="K223" s="5">
        <v>2044472</v>
      </c>
      <c r="L223" s="5">
        <v>169128241</v>
      </c>
      <c r="M223" s="5">
        <v>0</v>
      </c>
      <c r="N223" s="5">
        <v>0</v>
      </c>
      <c r="O223" s="5">
        <v>0</v>
      </c>
      <c r="P223" s="5">
        <v>0</v>
      </c>
    </row>
    <row r="224" spans="1:16" ht="15.75" customHeight="1">
      <c r="A224" s="5">
        <v>2020</v>
      </c>
      <c r="B224" s="5" t="s">
        <v>57</v>
      </c>
      <c r="C224" s="5">
        <v>10</v>
      </c>
      <c r="D224" s="5">
        <v>1</v>
      </c>
      <c r="E224" s="5">
        <v>143738</v>
      </c>
      <c r="F224" s="5">
        <v>13508368</v>
      </c>
      <c r="G224" s="5">
        <v>1980</v>
      </c>
      <c r="H224" s="5">
        <v>209182</v>
      </c>
      <c r="I224" s="5">
        <v>163890</v>
      </c>
      <c r="J224" s="5">
        <v>11482516</v>
      </c>
      <c r="K224" s="5">
        <v>2346738</v>
      </c>
      <c r="L224" s="5">
        <v>171474979</v>
      </c>
      <c r="M224" s="5">
        <v>0</v>
      </c>
      <c r="N224" s="5">
        <v>0</v>
      </c>
      <c r="O224" s="5">
        <v>0</v>
      </c>
      <c r="P224" s="5">
        <v>0</v>
      </c>
    </row>
    <row r="225" spans="1:16" ht="15.75" customHeight="1">
      <c r="A225" s="5">
        <v>2020</v>
      </c>
      <c r="B225" s="5" t="s">
        <v>57</v>
      </c>
      <c r="C225" s="5">
        <v>10</v>
      </c>
      <c r="D225" s="5">
        <v>1</v>
      </c>
      <c r="E225" s="5">
        <v>157618</v>
      </c>
      <c r="F225" s="5">
        <v>13665986</v>
      </c>
      <c r="G225" s="5">
        <v>1926</v>
      </c>
      <c r="H225" s="5">
        <v>211108</v>
      </c>
      <c r="I225" s="5">
        <v>166420</v>
      </c>
      <c r="J225" s="5">
        <v>11648936</v>
      </c>
      <c r="K225" s="5">
        <v>2384716</v>
      </c>
      <c r="L225" s="5">
        <v>173859695</v>
      </c>
      <c r="M225" s="5">
        <v>0</v>
      </c>
      <c r="N225" s="5">
        <v>0</v>
      </c>
      <c r="O225" s="5">
        <v>0</v>
      </c>
      <c r="P225" s="5">
        <v>0</v>
      </c>
    </row>
    <row r="226" spans="1:16" ht="15.75" customHeight="1">
      <c r="A226" s="5">
        <v>2020</v>
      </c>
      <c r="B226" s="5" t="s">
        <v>57</v>
      </c>
      <c r="C226" s="5">
        <v>10</v>
      </c>
      <c r="D226" s="5">
        <v>2</v>
      </c>
      <c r="E226" s="5">
        <v>141596</v>
      </c>
      <c r="F226" s="5">
        <v>13807582</v>
      </c>
      <c r="G226" s="5">
        <v>1934</v>
      </c>
      <c r="H226" s="5">
        <v>213042</v>
      </c>
      <c r="I226" s="5">
        <v>157490</v>
      </c>
      <c r="J226" s="5">
        <v>11806426</v>
      </c>
      <c r="K226" s="5">
        <v>2365563</v>
      </c>
      <c r="L226" s="5">
        <v>176225258</v>
      </c>
      <c r="M226" s="5">
        <v>0</v>
      </c>
      <c r="N226" s="5">
        <v>0</v>
      </c>
      <c r="O226" s="5">
        <v>0</v>
      </c>
      <c r="P226" s="5">
        <v>0</v>
      </c>
    </row>
    <row r="227" spans="1:16" ht="15.75" customHeight="1">
      <c r="A227" s="5">
        <v>2020</v>
      </c>
      <c r="B227" s="5" t="s">
        <v>57</v>
      </c>
      <c r="C227" s="5">
        <v>10</v>
      </c>
      <c r="D227" s="5">
        <v>2</v>
      </c>
      <c r="E227" s="5">
        <v>146610</v>
      </c>
      <c r="F227" s="5">
        <v>13954192</v>
      </c>
      <c r="G227" s="5">
        <v>1858</v>
      </c>
      <c r="H227" s="5">
        <v>214900</v>
      </c>
      <c r="I227" s="5">
        <v>165256</v>
      </c>
      <c r="J227" s="5">
        <v>11971682</v>
      </c>
      <c r="K227" s="5">
        <v>2379025</v>
      </c>
      <c r="L227" s="5">
        <v>178604283</v>
      </c>
      <c r="M227" s="5">
        <v>0</v>
      </c>
      <c r="N227" s="5">
        <v>0</v>
      </c>
      <c r="O227" s="5">
        <v>0</v>
      </c>
      <c r="P227" s="5">
        <v>0</v>
      </c>
    </row>
    <row r="228" spans="1:16" ht="15.75" customHeight="1">
      <c r="A228" s="5">
        <v>2020</v>
      </c>
      <c r="B228" s="5" t="s">
        <v>57</v>
      </c>
      <c r="C228" s="5">
        <v>10</v>
      </c>
      <c r="D228" s="5">
        <v>2</v>
      </c>
      <c r="E228" s="5">
        <v>148836</v>
      </c>
      <c r="F228" s="5">
        <v>14103028</v>
      </c>
      <c r="G228" s="5">
        <v>1842</v>
      </c>
      <c r="H228" s="5">
        <v>216742</v>
      </c>
      <c r="I228" s="5">
        <v>178048</v>
      </c>
      <c r="J228" s="5">
        <v>12149730</v>
      </c>
      <c r="K228" s="5">
        <v>2297584</v>
      </c>
      <c r="L228" s="5">
        <v>180901867</v>
      </c>
      <c r="M228" s="5">
        <v>0</v>
      </c>
      <c r="N228" s="5">
        <v>0</v>
      </c>
      <c r="O228" s="5">
        <v>0</v>
      </c>
      <c r="P228" s="5">
        <v>0</v>
      </c>
    </row>
    <row r="229" spans="1:16" ht="15.75" customHeight="1">
      <c r="A229" s="5">
        <v>2020</v>
      </c>
      <c r="B229" s="5" t="s">
        <v>57</v>
      </c>
      <c r="C229" s="5">
        <v>10</v>
      </c>
      <c r="D229" s="5">
        <v>2</v>
      </c>
      <c r="E229" s="5">
        <v>135578</v>
      </c>
      <c r="F229" s="5">
        <v>14238606</v>
      </c>
      <c r="G229" s="5">
        <v>1626</v>
      </c>
      <c r="H229" s="5">
        <v>218368</v>
      </c>
      <c r="I229" s="5">
        <v>143130</v>
      </c>
      <c r="J229" s="5">
        <v>12292860</v>
      </c>
      <c r="K229" s="5">
        <v>2102667</v>
      </c>
      <c r="L229" s="5">
        <v>183004534</v>
      </c>
      <c r="M229" s="5">
        <v>0</v>
      </c>
      <c r="N229" s="5">
        <v>0</v>
      </c>
      <c r="O229" s="5">
        <v>0</v>
      </c>
      <c r="P229" s="5">
        <v>0</v>
      </c>
    </row>
    <row r="230" spans="1:16" ht="15.75" customHeight="1">
      <c r="A230" s="5">
        <v>2020</v>
      </c>
      <c r="B230" s="5" t="s">
        <v>57</v>
      </c>
      <c r="C230" s="5">
        <v>10</v>
      </c>
      <c r="D230" s="5">
        <v>2</v>
      </c>
      <c r="E230" s="5">
        <v>108524</v>
      </c>
      <c r="F230" s="5">
        <v>14347130</v>
      </c>
      <c r="G230" s="5">
        <v>1420</v>
      </c>
      <c r="H230" s="5">
        <v>219788</v>
      </c>
      <c r="I230" s="5">
        <v>156730</v>
      </c>
      <c r="J230" s="5">
        <v>12449590</v>
      </c>
      <c r="K230" s="5">
        <v>2104207</v>
      </c>
      <c r="L230" s="5">
        <v>185108741</v>
      </c>
      <c r="M230" s="5">
        <v>0</v>
      </c>
      <c r="N230" s="5">
        <v>0</v>
      </c>
      <c r="O230" s="5">
        <v>0</v>
      </c>
      <c r="P230" s="5">
        <v>0</v>
      </c>
    </row>
    <row r="231" spans="1:16" ht="15.75" customHeight="1">
      <c r="A231" s="5">
        <v>2020</v>
      </c>
      <c r="B231" s="5" t="s">
        <v>57</v>
      </c>
      <c r="C231" s="5">
        <v>10</v>
      </c>
      <c r="D231" s="5">
        <v>2</v>
      </c>
      <c r="E231" s="5">
        <v>127434</v>
      </c>
      <c r="F231" s="5">
        <v>14474564</v>
      </c>
      <c r="G231" s="5">
        <v>1454</v>
      </c>
      <c r="H231" s="5">
        <v>221242</v>
      </c>
      <c r="I231" s="5">
        <v>148158</v>
      </c>
      <c r="J231" s="5">
        <v>12597748</v>
      </c>
      <c r="K231" s="5">
        <v>2343245</v>
      </c>
      <c r="L231" s="5">
        <v>187451986</v>
      </c>
      <c r="M231" s="5">
        <v>0</v>
      </c>
      <c r="N231" s="5">
        <v>0</v>
      </c>
      <c r="O231" s="5">
        <v>0</v>
      </c>
      <c r="P231" s="5">
        <v>0</v>
      </c>
    </row>
    <row r="232" spans="1:16" ht="15.75" customHeight="1">
      <c r="A232" s="5">
        <v>2020</v>
      </c>
      <c r="B232" s="5" t="s">
        <v>57</v>
      </c>
      <c r="C232" s="5">
        <v>10</v>
      </c>
      <c r="D232" s="5">
        <v>2</v>
      </c>
      <c r="E232" s="5">
        <v>135622</v>
      </c>
      <c r="F232" s="5">
        <v>14610186</v>
      </c>
      <c r="G232" s="5">
        <v>1380</v>
      </c>
      <c r="H232" s="5">
        <v>222622</v>
      </c>
      <c r="I232" s="5">
        <v>163164</v>
      </c>
      <c r="J232" s="5">
        <v>12760912</v>
      </c>
      <c r="K232" s="5">
        <v>2396607</v>
      </c>
      <c r="L232" s="5">
        <v>189848593</v>
      </c>
      <c r="M232" s="5">
        <v>0</v>
      </c>
      <c r="N232" s="5">
        <v>0</v>
      </c>
      <c r="O232" s="5">
        <v>0</v>
      </c>
      <c r="P232" s="5">
        <v>0</v>
      </c>
    </row>
    <row r="233" spans="1:16" ht="15.75" customHeight="1">
      <c r="A233" s="5">
        <v>2020</v>
      </c>
      <c r="B233" s="5" t="s">
        <v>57</v>
      </c>
      <c r="C233" s="5">
        <v>10</v>
      </c>
      <c r="D233" s="5">
        <v>3</v>
      </c>
      <c r="E233" s="5">
        <v>126882</v>
      </c>
      <c r="F233" s="5">
        <v>14737068</v>
      </c>
      <c r="G233" s="5">
        <v>1764</v>
      </c>
      <c r="H233" s="5">
        <v>224386</v>
      </c>
      <c r="I233" s="5">
        <v>141584</v>
      </c>
      <c r="J233" s="5">
        <v>12902496</v>
      </c>
      <c r="K233" s="5">
        <v>2168358</v>
      </c>
      <c r="L233" s="5">
        <v>192016951</v>
      </c>
      <c r="M233" s="5">
        <v>0</v>
      </c>
      <c r="N233" s="5">
        <v>0</v>
      </c>
      <c r="O233" s="5">
        <v>0</v>
      </c>
      <c r="P233" s="5">
        <v>0</v>
      </c>
    </row>
    <row r="234" spans="1:16" ht="15.75" customHeight="1">
      <c r="A234" s="5">
        <v>2020</v>
      </c>
      <c r="B234" s="5" t="s">
        <v>57</v>
      </c>
      <c r="C234" s="5">
        <v>10</v>
      </c>
      <c r="D234" s="5">
        <v>3</v>
      </c>
      <c r="E234" s="5">
        <v>124608</v>
      </c>
      <c r="F234" s="5">
        <v>14861676</v>
      </c>
      <c r="G234" s="5">
        <v>1680</v>
      </c>
      <c r="H234" s="5">
        <v>226066</v>
      </c>
      <c r="I234" s="5">
        <v>141136</v>
      </c>
      <c r="J234" s="5">
        <v>13043632</v>
      </c>
      <c r="K234" s="5">
        <v>2172078</v>
      </c>
      <c r="L234" s="5">
        <v>194189029</v>
      </c>
      <c r="M234" s="5">
        <v>0</v>
      </c>
      <c r="N234" s="5">
        <v>0</v>
      </c>
      <c r="O234" s="5">
        <v>0</v>
      </c>
      <c r="P234" s="5">
        <v>0</v>
      </c>
    </row>
    <row r="235" spans="1:16" ht="15.75" customHeight="1">
      <c r="A235" s="5">
        <v>2020</v>
      </c>
      <c r="B235" s="5" t="s">
        <v>57</v>
      </c>
      <c r="C235" s="5">
        <v>10</v>
      </c>
      <c r="D235" s="5">
        <v>3</v>
      </c>
      <c r="E235" s="5">
        <v>123786</v>
      </c>
      <c r="F235" s="5">
        <v>14985462</v>
      </c>
      <c r="G235" s="5">
        <v>2064</v>
      </c>
      <c r="H235" s="5">
        <v>228130</v>
      </c>
      <c r="I235" s="5">
        <v>145166</v>
      </c>
      <c r="J235" s="5">
        <v>13188798</v>
      </c>
      <c r="K235" s="5">
        <v>2117397</v>
      </c>
      <c r="L235" s="5">
        <v>196306426</v>
      </c>
      <c r="M235" s="5">
        <v>0</v>
      </c>
      <c r="N235" s="5">
        <v>0</v>
      </c>
      <c r="O235" s="5">
        <v>0</v>
      </c>
      <c r="P235" s="5">
        <v>0</v>
      </c>
    </row>
    <row r="236" spans="1:16" ht="15.75" customHeight="1">
      <c r="A236" s="5">
        <v>2020</v>
      </c>
      <c r="B236" s="5" t="s">
        <v>57</v>
      </c>
      <c r="C236" s="5">
        <v>10</v>
      </c>
      <c r="D236" s="5">
        <v>3</v>
      </c>
      <c r="E236" s="5">
        <v>113038</v>
      </c>
      <c r="F236" s="5">
        <v>15098500</v>
      </c>
      <c r="G236" s="5">
        <v>1164</v>
      </c>
      <c r="H236" s="5">
        <v>229294</v>
      </c>
      <c r="I236" s="5">
        <v>132836</v>
      </c>
      <c r="J236" s="5">
        <v>13321634</v>
      </c>
      <c r="K236" s="5">
        <v>1954413</v>
      </c>
      <c r="L236" s="5">
        <v>198260839</v>
      </c>
      <c r="M236" s="5">
        <v>0</v>
      </c>
      <c r="N236" s="5">
        <v>0</v>
      </c>
      <c r="O236" s="5">
        <v>0</v>
      </c>
      <c r="P236" s="5">
        <v>0</v>
      </c>
    </row>
    <row r="237" spans="1:16" ht="15.75" customHeight="1">
      <c r="A237" s="5">
        <v>2020</v>
      </c>
      <c r="B237" s="5" t="s">
        <v>57</v>
      </c>
      <c r="C237" s="5">
        <v>10</v>
      </c>
      <c r="D237" s="5">
        <v>3</v>
      </c>
      <c r="E237" s="5">
        <v>91012</v>
      </c>
      <c r="F237" s="5">
        <v>15189512</v>
      </c>
      <c r="G237" s="5">
        <v>1178</v>
      </c>
      <c r="H237" s="5">
        <v>230472</v>
      </c>
      <c r="I237" s="5">
        <v>139600</v>
      </c>
      <c r="J237" s="5">
        <v>13461234</v>
      </c>
      <c r="K237" s="5">
        <v>1993644</v>
      </c>
      <c r="L237" s="5">
        <v>200254483</v>
      </c>
      <c r="M237" s="5">
        <v>0</v>
      </c>
      <c r="N237" s="5">
        <v>0</v>
      </c>
      <c r="O237" s="5">
        <v>0</v>
      </c>
      <c r="P237" s="5">
        <v>0</v>
      </c>
    </row>
    <row r="238" spans="1:16" ht="15.75" customHeight="1">
      <c r="A238" s="5">
        <v>2020</v>
      </c>
      <c r="B238" s="5" t="s">
        <v>57</v>
      </c>
      <c r="C238" s="5">
        <v>10</v>
      </c>
      <c r="D238" s="5">
        <v>3</v>
      </c>
      <c r="E238" s="5">
        <v>108696</v>
      </c>
      <c r="F238" s="5">
        <v>15298208</v>
      </c>
      <c r="G238" s="5">
        <v>1428</v>
      </c>
      <c r="H238" s="5">
        <v>231900</v>
      </c>
      <c r="I238" s="5">
        <v>123656</v>
      </c>
      <c r="J238" s="5">
        <v>13584890</v>
      </c>
      <c r="K238" s="5">
        <v>2212563</v>
      </c>
      <c r="L238" s="5">
        <v>202467046</v>
      </c>
      <c r="M238" s="5">
        <v>0</v>
      </c>
      <c r="N238" s="5">
        <v>0</v>
      </c>
      <c r="O238" s="5">
        <v>0</v>
      </c>
      <c r="P238" s="5">
        <v>0</v>
      </c>
    </row>
    <row r="239" spans="1:16" ht="15.75" customHeight="1">
      <c r="A239" s="5">
        <v>2020</v>
      </c>
      <c r="B239" s="5" t="s">
        <v>57</v>
      </c>
      <c r="C239" s="5">
        <v>10</v>
      </c>
      <c r="D239" s="5">
        <v>3</v>
      </c>
      <c r="E239" s="5">
        <v>112528</v>
      </c>
      <c r="F239" s="5">
        <v>15410736</v>
      </c>
      <c r="G239" s="5">
        <v>1402</v>
      </c>
      <c r="H239" s="5">
        <v>233302</v>
      </c>
      <c r="I239" s="5">
        <v>159122</v>
      </c>
      <c r="J239" s="5">
        <v>13744012</v>
      </c>
      <c r="K239" s="5">
        <v>2702058</v>
      </c>
      <c r="L239" s="5">
        <v>205169104</v>
      </c>
      <c r="M239" s="5">
        <v>0</v>
      </c>
      <c r="N239" s="5">
        <v>0</v>
      </c>
      <c r="O239" s="5">
        <v>0</v>
      </c>
      <c r="P239" s="5">
        <v>0</v>
      </c>
    </row>
    <row r="240" spans="1:16" ht="15.75" customHeight="1">
      <c r="A240" s="5">
        <v>2020</v>
      </c>
      <c r="B240" s="5" t="s">
        <v>57</v>
      </c>
      <c r="C240" s="5">
        <v>10</v>
      </c>
      <c r="D240" s="5">
        <v>4</v>
      </c>
      <c r="E240" s="5">
        <v>108742</v>
      </c>
      <c r="F240" s="5">
        <v>15519478</v>
      </c>
      <c r="G240" s="5">
        <v>1372</v>
      </c>
      <c r="H240" s="5">
        <v>234674</v>
      </c>
      <c r="I240" s="5">
        <v>149138</v>
      </c>
      <c r="J240" s="5">
        <v>13893150</v>
      </c>
      <c r="K240" s="5">
        <v>2626437</v>
      </c>
      <c r="L240" s="5">
        <v>207795541</v>
      </c>
      <c r="M240" s="5">
        <v>0</v>
      </c>
      <c r="N240" s="5">
        <v>0</v>
      </c>
      <c r="O240" s="5">
        <v>0</v>
      </c>
      <c r="P240" s="5">
        <v>0</v>
      </c>
    </row>
    <row r="241" spans="1:16" ht="15.75" customHeight="1">
      <c r="A241" s="5">
        <v>2020</v>
      </c>
      <c r="B241" s="5" t="s">
        <v>57</v>
      </c>
      <c r="C241" s="5">
        <v>10</v>
      </c>
      <c r="D241" s="5">
        <v>4</v>
      </c>
      <c r="E241" s="5">
        <v>107862</v>
      </c>
      <c r="F241" s="5">
        <v>15627340</v>
      </c>
      <c r="G241" s="5">
        <v>1310</v>
      </c>
      <c r="H241" s="5">
        <v>235984</v>
      </c>
      <c r="I241" s="5">
        <v>133988</v>
      </c>
      <c r="J241" s="5">
        <v>14027138</v>
      </c>
      <c r="K241" s="5">
        <v>2465554</v>
      </c>
      <c r="L241" s="5">
        <v>210261095</v>
      </c>
      <c r="M241" s="5">
        <v>0</v>
      </c>
      <c r="N241" s="5">
        <v>0</v>
      </c>
      <c r="O241" s="5">
        <v>0</v>
      </c>
      <c r="P241" s="5">
        <v>0</v>
      </c>
    </row>
    <row r="242" spans="1:16" ht="15.75" customHeight="1">
      <c r="A242" s="5">
        <v>2020</v>
      </c>
      <c r="B242" s="5" t="s">
        <v>57</v>
      </c>
      <c r="C242" s="5">
        <v>10</v>
      </c>
      <c r="D242" s="5">
        <v>4</v>
      </c>
      <c r="E242" s="5">
        <v>100732</v>
      </c>
      <c r="F242" s="5">
        <v>15728072</v>
      </c>
      <c r="G242" s="5">
        <v>1156</v>
      </c>
      <c r="H242" s="5">
        <v>237140</v>
      </c>
      <c r="I242" s="5">
        <v>124540</v>
      </c>
      <c r="J242" s="5">
        <v>14151678</v>
      </c>
      <c r="K242" s="5">
        <v>2292866</v>
      </c>
      <c r="L242" s="5">
        <v>212553961</v>
      </c>
      <c r="M242" s="5">
        <v>0</v>
      </c>
      <c r="N242" s="5">
        <v>0</v>
      </c>
      <c r="O242" s="5">
        <v>0</v>
      </c>
      <c r="P242" s="5">
        <v>0</v>
      </c>
    </row>
    <row r="243" spans="1:16" ht="15.75" customHeight="1">
      <c r="A243" s="5">
        <v>2020</v>
      </c>
      <c r="B243" s="5" t="s">
        <v>57</v>
      </c>
      <c r="C243" s="5">
        <v>10</v>
      </c>
      <c r="D243" s="5">
        <v>4</v>
      </c>
      <c r="E243" s="5">
        <v>91844</v>
      </c>
      <c r="F243" s="5">
        <v>15819916</v>
      </c>
      <c r="G243" s="5">
        <v>966</v>
      </c>
      <c r="H243" s="5">
        <v>238106</v>
      </c>
      <c r="I243" s="5">
        <v>118608</v>
      </c>
      <c r="J243" s="5">
        <v>14270286</v>
      </c>
      <c r="K243" s="5">
        <v>1944306</v>
      </c>
      <c r="L243" s="5">
        <v>214498267</v>
      </c>
      <c r="M243" s="5">
        <v>0</v>
      </c>
      <c r="N243" s="5">
        <v>0</v>
      </c>
      <c r="O243" s="5">
        <v>0</v>
      </c>
      <c r="P243" s="5">
        <v>0</v>
      </c>
    </row>
    <row r="244" spans="1:16" ht="15.75" customHeight="1">
      <c r="A244" s="5">
        <v>2020</v>
      </c>
      <c r="B244" s="5" t="s">
        <v>57</v>
      </c>
      <c r="C244" s="5">
        <v>10</v>
      </c>
      <c r="D244" s="5">
        <v>4</v>
      </c>
      <c r="E244" s="5">
        <v>72208</v>
      </c>
      <c r="F244" s="5">
        <v>15892124</v>
      </c>
      <c r="G244" s="5">
        <v>982</v>
      </c>
      <c r="H244" s="5">
        <v>239088</v>
      </c>
      <c r="I244" s="5">
        <v>127746</v>
      </c>
      <c r="J244" s="5">
        <v>14398032</v>
      </c>
      <c r="K244" s="5">
        <v>1788912</v>
      </c>
      <c r="L244" s="5">
        <v>216287179</v>
      </c>
      <c r="M244" s="5">
        <v>0</v>
      </c>
      <c r="N244" s="5">
        <v>0</v>
      </c>
      <c r="O244" s="5">
        <v>0</v>
      </c>
      <c r="P244" s="5">
        <v>0</v>
      </c>
    </row>
    <row r="245" spans="1:16" ht="15.75" customHeight="1">
      <c r="A245" s="5">
        <v>2020</v>
      </c>
      <c r="B245" s="5" t="s">
        <v>57</v>
      </c>
      <c r="C245" s="5">
        <v>10</v>
      </c>
      <c r="D245" s="5">
        <v>4</v>
      </c>
      <c r="E245" s="5">
        <v>86072</v>
      </c>
      <c r="F245" s="5">
        <v>15978196</v>
      </c>
      <c r="G245" s="5">
        <v>1022</v>
      </c>
      <c r="H245" s="5">
        <v>240110</v>
      </c>
      <c r="I245" s="5">
        <v>116858</v>
      </c>
      <c r="J245" s="5">
        <v>14514890</v>
      </c>
      <c r="K245" s="5">
        <v>2068378</v>
      </c>
      <c r="L245" s="5">
        <v>218355557</v>
      </c>
      <c r="M245" s="5">
        <v>0</v>
      </c>
      <c r="N245" s="5">
        <v>0</v>
      </c>
      <c r="O245" s="5">
        <v>0</v>
      </c>
      <c r="P245" s="5">
        <v>0</v>
      </c>
    </row>
    <row r="246" spans="1:16" ht="15.75" customHeight="1">
      <c r="A246" s="5">
        <v>2020</v>
      </c>
      <c r="B246" s="5" t="s">
        <v>57</v>
      </c>
      <c r="C246" s="5">
        <v>10</v>
      </c>
      <c r="D246" s="5">
        <v>4</v>
      </c>
      <c r="E246" s="5">
        <v>100376</v>
      </c>
      <c r="F246" s="5">
        <v>16078572</v>
      </c>
      <c r="G246" s="5">
        <v>1030</v>
      </c>
      <c r="H246" s="5">
        <v>241140</v>
      </c>
      <c r="I246" s="5">
        <v>113188</v>
      </c>
      <c r="J246" s="5">
        <v>14628078</v>
      </c>
      <c r="K246" s="5">
        <v>2217895</v>
      </c>
      <c r="L246" s="5">
        <v>220573452</v>
      </c>
      <c r="M246" s="5">
        <v>0</v>
      </c>
      <c r="N246" s="5">
        <v>0</v>
      </c>
      <c r="O246" s="5">
        <v>0</v>
      </c>
      <c r="P246" s="5">
        <v>0</v>
      </c>
    </row>
    <row r="247" spans="1:16" ht="15.75" customHeight="1">
      <c r="A247" s="5">
        <v>2020</v>
      </c>
      <c r="B247" s="5" t="s">
        <v>57</v>
      </c>
      <c r="C247" s="5">
        <v>10</v>
      </c>
      <c r="D247" s="5">
        <v>5</v>
      </c>
      <c r="E247" s="5">
        <v>97530</v>
      </c>
      <c r="F247" s="5">
        <v>16176102</v>
      </c>
      <c r="G247" s="5">
        <v>1124</v>
      </c>
      <c r="H247" s="5">
        <v>242264</v>
      </c>
      <c r="I247" s="5">
        <v>115734</v>
      </c>
      <c r="J247" s="5">
        <v>14743812</v>
      </c>
      <c r="K247" s="5">
        <v>2308243</v>
      </c>
      <c r="L247" s="5">
        <v>222881695</v>
      </c>
      <c r="M247" s="5">
        <v>0</v>
      </c>
      <c r="N247" s="5">
        <v>0</v>
      </c>
      <c r="O247" s="5">
        <v>0</v>
      </c>
      <c r="P247" s="5">
        <v>0</v>
      </c>
    </row>
    <row r="248" spans="1:16" ht="15.75" customHeight="1">
      <c r="A248" s="5">
        <v>2020</v>
      </c>
      <c r="B248" s="5" t="s">
        <v>57</v>
      </c>
      <c r="C248" s="5">
        <v>10</v>
      </c>
      <c r="D248" s="5">
        <v>5</v>
      </c>
      <c r="E248" s="5">
        <v>96234</v>
      </c>
      <c r="F248" s="5">
        <v>16272336</v>
      </c>
      <c r="G248" s="5">
        <v>1100</v>
      </c>
      <c r="H248" s="5">
        <v>243364</v>
      </c>
      <c r="I248" s="5">
        <v>118010</v>
      </c>
      <c r="J248" s="5">
        <v>14861822</v>
      </c>
      <c r="K248" s="5">
        <v>2192863</v>
      </c>
      <c r="L248" s="5">
        <v>225074558</v>
      </c>
      <c r="M248" s="5">
        <v>0</v>
      </c>
      <c r="N248" s="5">
        <v>0</v>
      </c>
      <c r="O248" s="5">
        <v>0</v>
      </c>
      <c r="P248" s="5">
        <v>0</v>
      </c>
    </row>
    <row r="249" spans="1:16" ht="15.75" customHeight="1">
      <c r="A249" s="5">
        <v>2020</v>
      </c>
      <c r="B249" s="5" t="s">
        <v>57</v>
      </c>
      <c r="C249" s="5">
        <v>10</v>
      </c>
      <c r="D249" s="5">
        <v>5</v>
      </c>
      <c r="E249" s="5">
        <v>94456</v>
      </c>
      <c r="F249" s="5">
        <v>16366792</v>
      </c>
      <c r="G249" s="5">
        <v>938</v>
      </c>
      <c r="H249" s="5">
        <v>244302</v>
      </c>
      <c r="I249" s="5">
        <v>117364</v>
      </c>
      <c r="J249" s="5">
        <v>14979186</v>
      </c>
      <c r="K249" s="5">
        <v>2263727</v>
      </c>
      <c r="L249" s="5">
        <v>227338285</v>
      </c>
      <c r="M249" s="5">
        <v>0</v>
      </c>
      <c r="N249" s="5">
        <v>0</v>
      </c>
      <c r="O249" s="5">
        <v>0</v>
      </c>
      <c r="P249" s="5">
        <v>0</v>
      </c>
    </row>
    <row r="250" spans="1:16" ht="15.75" customHeight="1">
      <c r="A250" s="5">
        <v>2020</v>
      </c>
      <c r="B250" s="5" t="s">
        <v>58</v>
      </c>
      <c r="C250" s="5">
        <v>11</v>
      </c>
      <c r="D250" s="5">
        <v>1</v>
      </c>
      <c r="E250" s="5">
        <v>91856</v>
      </c>
      <c r="F250" s="5">
        <v>16458648</v>
      </c>
      <c r="G250" s="5">
        <v>982</v>
      </c>
      <c r="H250" s="5">
        <v>245284</v>
      </c>
      <c r="I250" s="5">
        <v>106624</v>
      </c>
      <c r="J250" s="5">
        <v>15085810</v>
      </c>
      <c r="K250" s="5">
        <v>1955682</v>
      </c>
      <c r="L250" s="5">
        <v>229293967</v>
      </c>
      <c r="M250" s="5">
        <v>0</v>
      </c>
      <c r="N250" s="5">
        <v>0</v>
      </c>
      <c r="O250" s="5">
        <v>0</v>
      </c>
      <c r="P250" s="5">
        <v>0</v>
      </c>
    </row>
    <row r="251" spans="1:16" ht="15.75" customHeight="1">
      <c r="A251" s="5">
        <v>2020</v>
      </c>
      <c r="B251" s="5" t="s">
        <v>58</v>
      </c>
      <c r="C251" s="5">
        <v>11</v>
      </c>
      <c r="D251" s="5">
        <v>1</v>
      </c>
      <c r="E251" s="5">
        <v>75184</v>
      </c>
      <c r="F251" s="5">
        <v>16533832</v>
      </c>
      <c r="G251" s="5">
        <v>996</v>
      </c>
      <c r="H251" s="5">
        <v>246280</v>
      </c>
      <c r="I251" s="5">
        <v>117048</v>
      </c>
      <c r="J251" s="5">
        <v>15202858</v>
      </c>
      <c r="K251" s="5">
        <v>1978837</v>
      </c>
      <c r="L251" s="5">
        <v>231272804</v>
      </c>
      <c r="M251" s="5">
        <v>0</v>
      </c>
      <c r="N251" s="5">
        <v>0</v>
      </c>
      <c r="O251" s="5">
        <v>0</v>
      </c>
      <c r="P251" s="5">
        <v>0</v>
      </c>
    </row>
    <row r="252" spans="1:16" ht="15.75" customHeight="1">
      <c r="A252" s="5">
        <v>2020</v>
      </c>
      <c r="B252" s="5" t="s">
        <v>58</v>
      </c>
      <c r="C252" s="5">
        <v>11</v>
      </c>
      <c r="D252" s="5">
        <v>1</v>
      </c>
      <c r="E252" s="5">
        <v>92054</v>
      </c>
      <c r="F252" s="5">
        <v>16625886</v>
      </c>
      <c r="G252" s="5">
        <v>1020</v>
      </c>
      <c r="H252" s="5">
        <v>247300</v>
      </c>
      <c r="I252" s="5">
        <v>106656</v>
      </c>
      <c r="J252" s="5">
        <v>15309514</v>
      </c>
      <c r="K252" s="5">
        <v>2358956</v>
      </c>
      <c r="L252" s="5">
        <v>233631760</v>
      </c>
      <c r="M252" s="5">
        <v>0</v>
      </c>
      <c r="N252" s="5">
        <v>0</v>
      </c>
      <c r="O252" s="5">
        <v>0</v>
      </c>
      <c r="P252" s="5">
        <v>0</v>
      </c>
    </row>
    <row r="253" spans="1:16" ht="15.75" customHeight="1">
      <c r="A253" s="5">
        <v>2020</v>
      </c>
      <c r="B253" s="5" t="s">
        <v>58</v>
      </c>
      <c r="C253" s="5">
        <v>11</v>
      </c>
      <c r="D253" s="5">
        <v>1</v>
      </c>
      <c r="E253" s="5">
        <v>100930</v>
      </c>
      <c r="F253" s="5">
        <v>16726816</v>
      </c>
      <c r="G253" s="5">
        <v>1414</v>
      </c>
      <c r="H253" s="5">
        <v>248714</v>
      </c>
      <c r="I253" s="5">
        <v>111746</v>
      </c>
      <c r="J253" s="5">
        <v>15421260</v>
      </c>
      <c r="K253" s="5">
        <v>2371643</v>
      </c>
      <c r="L253" s="5">
        <v>236003403</v>
      </c>
      <c r="M253" s="5">
        <v>0</v>
      </c>
      <c r="N253" s="5">
        <v>0</v>
      </c>
      <c r="O253" s="5">
        <v>0</v>
      </c>
      <c r="P253" s="5">
        <v>0</v>
      </c>
    </row>
    <row r="254" spans="1:16" ht="15.75" customHeight="1">
      <c r="A254" s="5">
        <v>2020</v>
      </c>
      <c r="B254" s="5" t="s">
        <v>58</v>
      </c>
      <c r="C254" s="5">
        <v>11</v>
      </c>
      <c r="D254" s="5">
        <v>1</v>
      </c>
      <c r="E254" s="5">
        <v>95256</v>
      </c>
      <c r="F254" s="5">
        <v>16822072</v>
      </c>
      <c r="G254" s="5">
        <v>1344</v>
      </c>
      <c r="H254" s="5">
        <v>250058</v>
      </c>
      <c r="I254" s="5">
        <v>108266</v>
      </c>
      <c r="J254" s="5">
        <v>15529526</v>
      </c>
      <c r="K254" s="5">
        <v>2386685</v>
      </c>
      <c r="L254" s="5">
        <v>238390088</v>
      </c>
      <c r="M254" s="5">
        <v>0</v>
      </c>
      <c r="N254" s="5">
        <v>0</v>
      </c>
      <c r="O254" s="5">
        <v>0</v>
      </c>
      <c r="P254" s="5">
        <v>0</v>
      </c>
    </row>
    <row r="255" spans="1:16" ht="15.75" customHeight="1">
      <c r="A255" s="5">
        <v>2020</v>
      </c>
      <c r="B255" s="5" t="s">
        <v>58</v>
      </c>
      <c r="C255" s="5">
        <v>11</v>
      </c>
      <c r="D255" s="5">
        <v>1</v>
      </c>
      <c r="E255" s="5">
        <v>100718</v>
      </c>
      <c r="F255" s="5">
        <v>16922790</v>
      </c>
      <c r="G255" s="5">
        <v>1154</v>
      </c>
      <c r="H255" s="5">
        <v>251212</v>
      </c>
      <c r="I255" s="5">
        <v>107984</v>
      </c>
      <c r="J255" s="5">
        <v>15637510</v>
      </c>
      <c r="K255" s="5">
        <v>2311644</v>
      </c>
      <c r="L255" s="5">
        <v>240701732</v>
      </c>
      <c r="M255" s="5">
        <v>0</v>
      </c>
      <c r="N255" s="5">
        <v>0</v>
      </c>
      <c r="O255" s="5">
        <v>0</v>
      </c>
      <c r="P255" s="5">
        <v>0</v>
      </c>
    </row>
    <row r="256" spans="1:16" ht="15.75" customHeight="1">
      <c r="A256" s="5">
        <v>2020</v>
      </c>
      <c r="B256" s="5" t="s">
        <v>58</v>
      </c>
      <c r="C256" s="5">
        <v>11</v>
      </c>
      <c r="D256" s="5">
        <v>1</v>
      </c>
      <c r="E256" s="5">
        <v>91622</v>
      </c>
      <c r="F256" s="5">
        <v>17014412</v>
      </c>
      <c r="G256" s="5">
        <v>1114</v>
      </c>
      <c r="H256" s="5">
        <v>252326</v>
      </c>
      <c r="I256" s="5">
        <v>97072</v>
      </c>
      <c r="J256" s="5">
        <v>15734582</v>
      </c>
      <c r="K256" s="5">
        <v>2356053</v>
      </c>
      <c r="L256" s="5">
        <v>243057785</v>
      </c>
      <c r="M256" s="5">
        <v>0</v>
      </c>
      <c r="N256" s="5">
        <v>0</v>
      </c>
      <c r="O256" s="5">
        <v>0</v>
      </c>
      <c r="P256" s="5">
        <v>0</v>
      </c>
    </row>
    <row r="257" spans="1:16" ht="15.75" customHeight="1">
      <c r="A257" s="5">
        <v>2020</v>
      </c>
      <c r="B257" s="5" t="s">
        <v>58</v>
      </c>
      <c r="C257" s="5">
        <v>11</v>
      </c>
      <c r="D257" s="5">
        <v>2</v>
      </c>
      <c r="E257" s="5">
        <v>93414</v>
      </c>
      <c r="F257" s="5">
        <v>17107826</v>
      </c>
      <c r="G257" s="5">
        <v>980</v>
      </c>
      <c r="H257" s="5">
        <v>253306</v>
      </c>
      <c r="I257" s="5">
        <v>96930</v>
      </c>
      <c r="J257" s="5">
        <v>15831512</v>
      </c>
      <c r="K257" s="5">
        <v>1948083</v>
      </c>
      <c r="L257" s="5">
        <v>245005868</v>
      </c>
      <c r="M257" s="5">
        <v>0</v>
      </c>
      <c r="N257" s="5">
        <v>0</v>
      </c>
      <c r="O257" s="5">
        <v>0</v>
      </c>
      <c r="P257" s="5">
        <v>0</v>
      </c>
    </row>
    <row r="258" spans="1:16" ht="15.75" customHeight="1">
      <c r="A258" s="5">
        <v>2020</v>
      </c>
      <c r="B258" s="5" t="s">
        <v>58</v>
      </c>
      <c r="C258" s="5">
        <v>11</v>
      </c>
      <c r="D258" s="5">
        <v>2</v>
      </c>
      <c r="E258" s="5">
        <v>74238</v>
      </c>
      <c r="F258" s="5">
        <v>17182064</v>
      </c>
      <c r="G258" s="5">
        <v>900</v>
      </c>
      <c r="H258" s="5">
        <v>254206</v>
      </c>
      <c r="I258" s="5">
        <v>82898</v>
      </c>
      <c r="J258" s="5">
        <v>15914410</v>
      </c>
      <c r="K258" s="5">
        <v>1990582</v>
      </c>
      <c r="L258" s="5">
        <v>246996450</v>
      </c>
      <c r="M258" s="5">
        <v>0</v>
      </c>
      <c r="N258" s="5">
        <v>0</v>
      </c>
      <c r="O258" s="5">
        <v>0</v>
      </c>
      <c r="P258" s="5">
        <v>0</v>
      </c>
    </row>
    <row r="259" spans="1:16" ht="15.75" customHeight="1">
      <c r="A259" s="5">
        <v>2020</v>
      </c>
      <c r="B259" s="5" t="s">
        <v>58</v>
      </c>
      <c r="C259" s="5">
        <v>11</v>
      </c>
      <c r="D259" s="5">
        <v>2</v>
      </c>
      <c r="E259" s="5">
        <v>89448</v>
      </c>
      <c r="F259" s="5">
        <v>17271512</v>
      </c>
      <c r="G259" s="5">
        <v>1022</v>
      </c>
      <c r="H259" s="5">
        <v>255228</v>
      </c>
      <c r="I259" s="5">
        <v>109278</v>
      </c>
      <c r="J259" s="5">
        <v>16023688</v>
      </c>
      <c r="K259" s="5">
        <v>2278510</v>
      </c>
      <c r="L259" s="5">
        <v>249274960</v>
      </c>
      <c r="M259" s="5">
        <v>0</v>
      </c>
      <c r="N259" s="5">
        <v>0</v>
      </c>
      <c r="O259" s="5">
        <v>0</v>
      </c>
      <c r="P259" s="5">
        <v>0</v>
      </c>
    </row>
    <row r="260" spans="1:16" ht="15.75" customHeight="1">
      <c r="A260" s="5">
        <v>2020</v>
      </c>
      <c r="B260" s="5" t="s">
        <v>58</v>
      </c>
      <c r="C260" s="5">
        <v>11</v>
      </c>
      <c r="D260" s="5">
        <v>2</v>
      </c>
      <c r="E260" s="5">
        <v>96570</v>
      </c>
      <c r="F260" s="5">
        <v>17368082</v>
      </c>
      <c r="G260" s="5">
        <v>1100</v>
      </c>
      <c r="H260" s="5">
        <v>256328</v>
      </c>
      <c r="I260" s="5">
        <v>105408</v>
      </c>
      <c r="J260" s="5">
        <v>16129096</v>
      </c>
      <c r="K260" s="5">
        <v>2357705</v>
      </c>
      <c r="L260" s="5">
        <v>251632665</v>
      </c>
      <c r="M260" s="5">
        <v>0</v>
      </c>
      <c r="N260" s="5">
        <v>0</v>
      </c>
      <c r="O260" s="5">
        <v>0</v>
      </c>
      <c r="P260" s="5">
        <v>0</v>
      </c>
    </row>
    <row r="261" spans="1:16" ht="15.75" customHeight="1">
      <c r="A261" s="5">
        <v>2020</v>
      </c>
      <c r="B261" s="5" t="s">
        <v>58</v>
      </c>
      <c r="C261" s="5">
        <v>11</v>
      </c>
      <c r="D261" s="5">
        <v>2</v>
      </c>
      <c r="E261" s="5">
        <v>89168</v>
      </c>
      <c r="F261" s="5">
        <v>17457250</v>
      </c>
      <c r="G261" s="5">
        <v>1088</v>
      </c>
      <c r="H261" s="5">
        <v>257416</v>
      </c>
      <c r="I261" s="5">
        <v>98708</v>
      </c>
      <c r="J261" s="5">
        <v>16227804</v>
      </c>
      <c r="K261" s="5">
        <v>2298857</v>
      </c>
      <c r="L261" s="5">
        <v>253931522</v>
      </c>
      <c r="M261" s="5">
        <v>0</v>
      </c>
      <c r="N261" s="5">
        <v>0</v>
      </c>
      <c r="O261" s="5">
        <v>0</v>
      </c>
      <c r="P261" s="5">
        <v>0</v>
      </c>
    </row>
    <row r="262" spans="1:16" ht="15.75" customHeight="1">
      <c r="A262" s="5">
        <v>2020</v>
      </c>
      <c r="B262" s="5" t="s">
        <v>58</v>
      </c>
      <c r="C262" s="5">
        <v>11</v>
      </c>
      <c r="D262" s="5">
        <v>2</v>
      </c>
      <c r="E262" s="5">
        <v>89240</v>
      </c>
      <c r="F262" s="5">
        <v>17546490</v>
      </c>
      <c r="G262" s="5">
        <v>1034</v>
      </c>
      <c r="H262" s="5">
        <v>258450</v>
      </c>
      <c r="I262" s="5">
        <v>95240</v>
      </c>
      <c r="J262" s="5">
        <v>16323044</v>
      </c>
      <c r="K262" s="5">
        <v>2083832</v>
      </c>
      <c r="L262" s="5">
        <v>256015354</v>
      </c>
      <c r="M262" s="5">
        <v>0</v>
      </c>
      <c r="N262" s="5">
        <v>0</v>
      </c>
      <c r="O262" s="5">
        <v>0</v>
      </c>
      <c r="P262" s="5">
        <v>0</v>
      </c>
    </row>
    <row r="263" spans="1:16" ht="15.75" customHeight="1">
      <c r="A263" s="5">
        <v>2020</v>
      </c>
      <c r="B263" s="5" t="s">
        <v>58</v>
      </c>
      <c r="C263" s="5">
        <v>11</v>
      </c>
      <c r="D263" s="5">
        <v>2</v>
      </c>
      <c r="E263" s="5">
        <v>83384</v>
      </c>
      <c r="F263" s="5">
        <v>17629874</v>
      </c>
      <c r="G263" s="5">
        <v>900</v>
      </c>
      <c r="H263" s="5">
        <v>259350</v>
      </c>
      <c r="I263" s="5">
        <v>84634</v>
      </c>
      <c r="J263" s="5">
        <v>16407678</v>
      </c>
      <c r="K263" s="5">
        <v>1792071</v>
      </c>
      <c r="L263" s="5">
        <v>257807425</v>
      </c>
      <c r="M263" s="5">
        <v>0</v>
      </c>
      <c r="N263" s="5">
        <v>0</v>
      </c>
      <c r="O263" s="5">
        <v>0</v>
      </c>
      <c r="P263" s="5">
        <v>0</v>
      </c>
    </row>
    <row r="264" spans="1:16" ht="15.75" customHeight="1">
      <c r="A264" s="5">
        <v>2020</v>
      </c>
      <c r="B264" s="5" t="s">
        <v>58</v>
      </c>
      <c r="C264" s="5">
        <v>11</v>
      </c>
      <c r="D264" s="5">
        <v>3</v>
      </c>
      <c r="E264" s="5">
        <v>61362</v>
      </c>
      <c r="F264" s="5">
        <v>17691236</v>
      </c>
      <c r="G264" s="5">
        <v>868</v>
      </c>
      <c r="H264" s="5">
        <v>260218</v>
      </c>
      <c r="I264" s="5">
        <v>88222</v>
      </c>
      <c r="J264" s="5">
        <v>16495900</v>
      </c>
      <c r="K264" s="5">
        <v>1578485</v>
      </c>
      <c r="L264" s="5">
        <v>259385910</v>
      </c>
      <c r="M264" s="5">
        <v>0</v>
      </c>
      <c r="N264" s="5">
        <v>0</v>
      </c>
      <c r="O264" s="5">
        <v>0</v>
      </c>
      <c r="P264" s="5">
        <v>0</v>
      </c>
    </row>
    <row r="265" spans="1:16" ht="15.75" customHeight="1">
      <c r="A265" s="5">
        <v>2020</v>
      </c>
      <c r="B265" s="5" t="s">
        <v>58</v>
      </c>
      <c r="C265" s="5">
        <v>11</v>
      </c>
      <c r="D265" s="5">
        <v>3</v>
      </c>
      <c r="E265" s="5">
        <v>57218</v>
      </c>
      <c r="F265" s="5">
        <v>17748454</v>
      </c>
      <c r="G265" s="5">
        <v>902</v>
      </c>
      <c r="H265" s="5">
        <v>261120</v>
      </c>
      <c r="I265" s="5">
        <v>80784</v>
      </c>
      <c r="J265" s="5">
        <v>16576684</v>
      </c>
      <c r="K265" s="5">
        <v>1524699</v>
      </c>
      <c r="L265" s="5">
        <v>260910609</v>
      </c>
      <c r="M265" s="5">
        <v>0</v>
      </c>
      <c r="N265" s="5">
        <v>0</v>
      </c>
      <c r="O265" s="5">
        <v>0</v>
      </c>
      <c r="P265" s="5">
        <v>0</v>
      </c>
    </row>
    <row r="266" spans="1:16" ht="15.75" customHeight="1">
      <c r="A266" s="5">
        <v>2020</v>
      </c>
      <c r="B266" s="5" t="s">
        <v>58</v>
      </c>
      <c r="C266" s="5">
        <v>11</v>
      </c>
      <c r="D266" s="5">
        <v>3</v>
      </c>
      <c r="E266" s="5">
        <v>77096</v>
      </c>
      <c r="F266" s="5">
        <v>17825550</v>
      </c>
      <c r="G266" s="5">
        <v>944</v>
      </c>
      <c r="H266" s="5">
        <v>262064</v>
      </c>
      <c r="I266" s="5">
        <v>89506</v>
      </c>
      <c r="J266" s="5">
        <v>16666190</v>
      </c>
      <c r="K266" s="5">
        <v>1953727</v>
      </c>
      <c r="L266" s="5">
        <v>262864336</v>
      </c>
      <c r="M266" s="5">
        <v>0</v>
      </c>
      <c r="N266" s="5">
        <v>0</v>
      </c>
      <c r="O266" s="5">
        <v>0</v>
      </c>
      <c r="P266" s="5">
        <v>0</v>
      </c>
    </row>
    <row r="267" spans="1:16" ht="15.75" customHeight="1">
      <c r="A267" s="5">
        <v>2020</v>
      </c>
      <c r="B267" s="5" t="s">
        <v>58</v>
      </c>
      <c r="C267" s="5">
        <v>11</v>
      </c>
      <c r="D267" s="5">
        <v>3</v>
      </c>
      <c r="E267" s="5">
        <v>90732</v>
      </c>
      <c r="F267" s="5">
        <v>17916282</v>
      </c>
      <c r="G267" s="5">
        <v>1172</v>
      </c>
      <c r="H267" s="5">
        <v>263236</v>
      </c>
      <c r="I267" s="5">
        <v>97350</v>
      </c>
      <c r="J267" s="5">
        <v>16763540</v>
      </c>
      <c r="K267" s="5">
        <v>2076670</v>
      </c>
      <c r="L267" s="5">
        <v>264941006</v>
      </c>
      <c r="M267" s="5">
        <v>0</v>
      </c>
      <c r="N267" s="5">
        <v>0</v>
      </c>
      <c r="O267" s="5">
        <v>0</v>
      </c>
      <c r="P267" s="5">
        <v>0</v>
      </c>
    </row>
    <row r="268" spans="1:16" ht="15.75" customHeight="1">
      <c r="A268" s="5">
        <v>2020</v>
      </c>
      <c r="B268" s="5" t="s">
        <v>58</v>
      </c>
      <c r="C268" s="5">
        <v>11</v>
      </c>
      <c r="D268" s="5">
        <v>3</v>
      </c>
      <c r="E268" s="5">
        <v>92370</v>
      </c>
      <c r="F268" s="5">
        <v>18008652</v>
      </c>
      <c r="G268" s="5">
        <v>1164</v>
      </c>
      <c r="H268" s="5">
        <v>264400</v>
      </c>
      <c r="I268" s="5">
        <v>90492</v>
      </c>
      <c r="J268" s="5">
        <v>16854032</v>
      </c>
      <c r="K268" s="5">
        <v>2241737</v>
      </c>
      <c r="L268" s="5">
        <v>267182743</v>
      </c>
      <c r="M268" s="5">
        <v>0</v>
      </c>
      <c r="N268" s="5">
        <v>0</v>
      </c>
      <c r="O268" s="5">
        <v>0</v>
      </c>
      <c r="P268" s="5">
        <v>0</v>
      </c>
    </row>
    <row r="269" spans="1:16" ht="15.75" customHeight="1">
      <c r="A269" s="5">
        <v>2020</v>
      </c>
      <c r="B269" s="5" t="s">
        <v>58</v>
      </c>
      <c r="C269" s="5">
        <v>11</v>
      </c>
      <c r="D269" s="5">
        <v>3</v>
      </c>
      <c r="E269" s="5">
        <v>92566</v>
      </c>
      <c r="F269" s="5">
        <v>18101218</v>
      </c>
      <c r="G269" s="5">
        <v>1128</v>
      </c>
      <c r="H269" s="5">
        <v>265528</v>
      </c>
      <c r="I269" s="5">
        <v>97936</v>
      </c>
      <c r="J269" s="5">
        <v>16951968</v>
      </c>
      <c r="K269" s="5">
        <v>2220243</v>
      </c>
      <c r="L269" s="5">
        <v>269402986</v>
      </c>
      <c r="M269" s="5">
        <v>0</v>
      </c>
      <c r="N269" s="5">
        <v>0</v>
      </c>
      <c r="O269" s="5">
        <v>0</v>
      </c>
      <c r="P269" s="5">
        <v>0</v>
      </c>
    </row>
    <row r="270" spans="1:16" ht="15.75" customHeight="1">
      <c r="A270" s="5">
        <v>2020</v>
      </c>
      <c r="B270" s="5" t="s">
        <v>58</v>
      </c>
      <c r="C270" s="5">
        <v>11</v>
      </c>
      <c r="D270" s="5">
        <v>3</v>
      </c>
      <c r="E270" s="5">
        <v>90602</v>
      </c>
      <c r="F270" s="5">
        <v>18191820</v>
      </c>
      <c r="G270" s="5">
        <v>998</v>
      </c>
      <c r="H270" s="5">
        <v>266526</v>
      </c>
      <c r="I270" s="5">
        <v>88110</v>
      </c>
      <c r="J270" s="5">
        <v>17040078</v>
      </c>
      <c r="K270" s="5">
        <v>2243541</v>
      </c>
      <c r="L270" s="5">
        <v>271646527</v>
      </c>
      <c r="M270" s="5">
        <v>0</v>
      </c>
      <c r="N270" s="5">
        <v>0</v>
      </c>
      <c r="O270" s="5">
        <v>0</v>
      </c>
      <c r="P270" s="5">
        <v>0</v>
      </c>
    </row>
    <row r="271" spans="1:16" ht="15.75" customHeight="1">
      <c r="A271" s="5">
        <v>2020</v>
      </c>
      <c r="B271" s="5" t="s">
        <v>58</v>
      </c>
      <c r="C271" s="5">
        <v>11</v>
      </c>
      <c r="D271" s="5">
        <v>4</v>
      </c>
      <c r="E271" s="5">
        <v>88808</v>
      </c>
      <c r="F271" s="5">
        <v>18280628</v>
      </c>
      <c r="G271" s="5">
        <v>1020</v>
      </c>
      <c r="H271" s="5">
        <v>267546</v>
      </c>
      <c r="I271" s="5">
        <v>82810</v>
      </c>
      <c r="J271" s="5">
        <v>17122888</v>
      </c>
      <c r="K271" s="5">
        <v>1995016</v>
      </c>
      <c r="L271" s="5">
        <v>273641543</v>
      </c>
      <c r="M271" s="5">
        <v>0</v>
      </c>
      <c r="N271" s="5">
        <v>0</v>
      </c>
      <c r="O271" s="5">
        <v>0</v>
      </c>
      <c r="P271" s="5">
        <v>0</v>
      </c>
    </row>
    <row r="272" spans="1:16" ht="15.75" customHeight="1">
      <c r="A272" s="5">
        <v>2020</v>
      </c>
      <c r="B272" s="5" t="s">
        <v>58</v>
      </c>
      <c r="C272" s="5">
        <v>11</v>
      </c>
      <c r="D272" s="5">
        <v>4</v>
      </c>
      <c r="E272" s="5">
        <v>74882</v>
      </c>
      <c r="F272" s="5">
        <v>18355510</v>
      </c>
      <c r="G272" s="5">
        <v>962</v>
      </c>
      <c r="H272" s="5">
        <v>268508</v>
      </c>
      <c r="I272" s="5">
        <v>84390</v>
      </c>
      <c r="J272" s="5">
        <v>17207278</v>
      </c>
      <c r="K272" s="5">
        <v>2071110</v>
      </c>
      <c r="L272" s="5">
        <v>275712653</v>
      </c>
      <c r="M272" s="5">
        <v>0</v>
      </c>
      <c r="N272" s="5">
        <v>0</v>
      </c>
      <c r="O272" s="5">
        <v>0</v>
      </c>
      <c r="P272" s="5">
        <v>0</v>
      </c>
    </row>
    <row r="273" spans="1:16" ht="15.75" customHeight="1">
      <c r="A273" s="5">
        <v>2020</v>
      </c>
      <c r="B273" s="5" t="s">
        <v>58</v>
      </c>
      <c r="C273" s="5">
        <v>11</v>
      </c>
      <c r="D273" s="5">
        <v>4</v>
      </c>
      <c r="E273" s="5">
        <v>88490</v>
      </c>
      <c r="F273" s="5">
        <v>18444000</v>
      </c>
      <c r="G273" s="5">
        <v>978</v>
      </c>
      <c r="H273" s="5">
        <v>269486</v>
      </c>
      <c r="I273" s="5">
        <v>75530</v>
      </c>
      <c r="J273" s="5">
        <v>17282808</v>
      </c>
      <c r="K273" s="5">
        <v>2389032</v>
      </c>
      <c r="L273" s="5">
        <v>278101685</v>
      </c>
      <c r="M273" s="5">
        <v>0</v>
      </c>
      <c r="N273" s="5">
        <v>0</v>
      </c>
      <c r="O273" s="5">
        <v>0</v>
      </c>
      <c r="P273" s="5">
        <v>0</v>
      </c>
    </row>
    <row r="274" spans="1:16" ht="15.75" customHeight="1">
      <c r="A274" s="5">
        <v>2020</v>
      </c>
      <c r="B274" s="5" t="s">
        <v>58</v>
      </c>
      <c r="C274" s="5">
        <v>11</v>
      </c>
      <c r="D274" s="5">
        <v>4</v>
      </c>
      <c r="E274" s="5">
        <v>89398</v>
      </c>
      <c r="F274" s="5">
        <v>18533398</v>
      </c>
      <c r="G274" s="5">
        <v>1036</v>
      </c>
      <c r="H274" s="5">
        <v>270522</v>
      </c>
      <c r="I274" s="5">
        <v>73164</v>
      </c>
      <c r="J274" s="5">
        <v>17355972</v>
      </c>
      <c r="K274" s="5">
        <v>2363033</v>
      </c>
      <c r="L274" s="5">
        <v>280464718</v>
      </c>
      <c r="M274" s="5">
        <v>0</v>
      </c>
      <c r="N274" s="5">
        <v>0</v>
      </c>
      <c r="O274" s="5">
        <v>0</v>
      </c>
      <c r="P274" s="5">
        <v>0</v>
      </c>
    </row>
    <row r="275" spans="1:16" ht="15.75" customHeight="1">
      <c r="A275" s="5">
        <v>2020</v>
      </c>
      <c r="B275" s="5" t="s">
        <v>58</v>
      </c>
      <c r="C275" s="5">
        <v>11</v>
      </c>
      <c r="D275" s="5">
        <v>4</v>
      </c>
      <c r="E275" s="5">
        <v>86348</v>
      </c>
      <c r="F275" s="5">
        <v>18619746</v>
      </c>
      <c r="G275" s="5">
        <v>982</v>
      </c>
      <c r="H275" s="5">
        <v>271504</v>
      </c>
      <c r="I275" s="5">
        <v>79446</v>
      </c>
      <c r="J275" s="5">
        <v>17435418</v>
      </c>
      <c r="K275" s="5">
        <v>2385565</v>
      </c>
      <c r="L275" s="5">
        <v>282850283</v>
      </c>
      <c r="M275" s="5">
        <v>0</v>
      </c>
      <c r="N275" s="5">
        <v>0</v>
      </c>
      <c r="O275" s="5">
        <v>0</v>
      </c>
      <c r="P275" s="5">
        <v>0</v>
      </c>
    </row>
    <row r="276" spans="1:16" ht="15.75" customHeight="1">
      <c r="A276" s="5">
        <v>2020</v>
      </c>
      <c r="B276" s="5" t="s">
        <v>58</v>
      </c>
      <c r="C276" s="5">
        <v>11</v>
      </c>
      <c r="D276" s="5">
        <v>4</v>
      </c>
      <c r="E276" s="5">
        <v>82706</v>
      </c>
      <c r="F276" s="5">
        <v>18702452</v>
      </c>
      <c r="G276" s="5">
        <v>972</v>
      </c>
      <c r="H276" s="5">
        <v>272476</v>
      </c>
      <c r="I276" s="5">
        <v>82354</v>
      </c>
      <c r="J276" s="5">
        <v>17517772</v>
      </c>
      <c r="K276" s="5">
        <v>2385560</v>
      </c>
      <c r="L276" s="5">
        <v>285235843</v>
      </c>
      <c r="M276" s="5">
        <v>0</v>
      </c>
      <c r="N276" s="5">
        <v>0</v>
      </c>
      <c r="O276" s="5">
        <v>0</v>
      </c>
      <c r="P276" s="5">
        <v>0</v>
      </c>
    </row>
    <row r="277" spans="1:16" ht="15.75" customHeight="1">
      <c r="A277" s="5">
        <v>2020</v>
      </c>
      <c r="B277" s="5" t="s">
        <v>58</v>
      </c>
      <c r="C277" s="5">
        <v>11</v>
      </c>
      <c r="D277" s="5">
        <v>4</v>
      </c>
      <c r="E277" s="5">
        <v>83630</v>
      </c>
      <c r="F277" s="5">
        <v>18786082</v>
      </c>
      <c r="G277" s="5">
        <v>990</v>
      </c>
      <c r="H277" s="5">
        <v>273466</v>
      </c>
      <c r="I277" s="5">
        <v>84550</v>
      </c>
      <c r="J277" s="5">
        <v>17602322</v>
      </c>
      <c r="K277" s="5">
        <v>2524727</v>
      </c>
      <c r="L277" s="5">
        <v>287760570</v>
      </c>
      <c r="M277" s="5">
        <v>0</v>
      </c>
      <c r="N277" s="5">
        <v>0</v>
      </c>
      <c r="O277" s="5">
        <v>0</v>
      </c>
      <c r="P277" s="5">
        <v>0</v>
      </c>
    </row>
    <row r="278" spans="1:16" ht="15.75" customHeight="1">
      <c r="A278" s="5">
        <v>2020</v>
      </c>
      <c r="B278" s="5" t="s">
        <v>58</v>
      </c>
      <c r="C278" s="5">
        <v>11</v>
      </c>
      <c r="D278" s="5">
        <v>5</v>
      </c>
      <c r="E278" s="5">
        <v>78072</v>
      </c>
      <c r="F278" s="5">
        <v>18864154</v>
      </c>
      <c r="G278" s="5">
        <v>888</v>
      </c>
      <c r="H278" s="5">
        <v>274354</v>
      </c>
      <c r="I278" s="5">
        <v>90304</v>
      </c>
      <c r="J278" s="5">
        <v>17692626</v>
      </c>
      <c r="K278" s="5">
        <v>2222616</v>
      </c>
      <c r="L278" s="5">
        <v>289983186</v>
      </c>
      <c r="M278" s="5">
        <v>0</v>
      </c>
      <c r="N278" s="5">
        <v>0</v>
      </c>
      <c r="O278" s="5">
        <v>0</v>
      </c>
      <c r="P278" s="5">
        <v>0</v>
      </c>
    </row>
    <row r="279" spans="1:16" ht="15.75" customHeight="1">
      <c r="A279" s="5">
        <v>2020</v>
      </c>
      <c r="B279" s="5" t="s">
        <v>58</v>
      </c>
      <c r="C279" s="5">
        <v>11</v>
      </c>
      <c r="D279" s="5">
        <v>5</v>
      </c>
      <c r="E279" s="5">
        <v>62358</v>
      </c>
      <c r="F279" s="5">
        <v>18926512</v>
      </c>
      <c r="G279" s="5">
        <v>964</v>
      </c>
      <c r="H279" s="5">
        <v>275318</v>
      </c>
      <c r="I279" s="5">
        <v>84564</v>
      </c>
      <c r="J279" s="5">
        <v>17777190</v>
      </c>
      <c r="K279" s="5">
        <v>1969426</v>
      </c>
      <c r="L279" s="5">
        <v>291952612</v>
      </c>
      <c r="M279" s="5">
        <v>0</v>
      </c>
      <c r="N279" s="5">
        <v>0</v>
      </c>
      <c r="O279" s="5">
        <v>0</v>
      </c>
      <c r="P279" s="5">
        <v>0</v>
      </c>
    </row>
    <row r="280" spans="1:16" ht="15.75" customHeight="1">
      <c r="A280" s="5">
        <v>2020</v>
      </c>
      <c r="B280" s="5" t="s">
        <v>59</v>
      </c>
      <c r="C280" s="5">
        <v>12</v>
      </c>
      <c r="D280" s="5">
        <v>1</v>
      </c>
      <c r="E280" s="5">
        <v>72948</v>
      </c>
      <c r="F280" s="5">
        <v>18999460</v>
      </c>
      <c r="G280" s="5">
        <v>1002</v>
      </c>
      <c r="H280" s="5">
        <v>276320</v>
      </c>
      <c r="I280" s="5">
        <v>86416</v>
      </c>
      <c r="J280" s="5">
        <v>17863606</v>
      </c>
      <c r="K280" s="5">
        <v>2210040</v>
      </c>
      <c r="L280" s="5">
        <v>294162652</v>
      </c>
      <c r="M280" s="5">
        <v>0</v>
      </c>
      <c r="N280" s="5">
        <v>0</v>
      </c>
      <c r="O280" s="5">
        <v>0</v>
      </c>
      <c r="P280" s="5">
        <v>0</v>
      </c>
    </row>
    <row r="281" spans="1:16" ht="15.75" customHeight="1">
      <c r="A281" s="5">
        <v>2020</v>
      </c>
      <c r="B281" s="5" t="s">
        <v>59</v>
      </c>
      <c r="C281" s="5">
        <v>12</v>
      </c>
      <c r="D281" s="5">
        <v>1</v>
      </c>
      <c r="E281" s="5">
        <v>71012</v>
      </c>
      <c r="F281" s="5">
        <v>19070472</v>
      </c>
      <c r="G281" s="5">
        <v>1052</v>
      </c>
      <c r="H281" s="5">
        <v>277372</v>
      </c>
      <c r="I281" s="5">
        <v>81816</v>
      </c>
      <c r="J281" s="5">
        <v>17945422</v>
      </c>
      <c r="K281" s="5">
        <v>2305723</v>
      </c>
      <c r="L281" s="5">
        <v>296468375</v>
      </c>
      <c r="M281" s="5">
        <v>0</v>
      </c>
      <c r="N281" s="5">
        <v>0</v>
      </c>
      <c r="O281" s="5">
        <v>0</v>
      </c>
      <c r="P281" s="5">
        <v>0</v>
      </c>
    </row>
    <row r="282" spans="1:16" ht="15.75" customHeight="1">
      <c r="A282" s="5">
        <v>2020</v>
      </c>
      <c r="B282" s="5" t="s">
        <v>59</v>
      </c>
      <c r="C282" s="5">
        <v>12</v>
      </c>
      <c r="D282" s="5">
        <v>1</v>
      </c>
      <c r="E282" s="5">
        <v>73148</v>
      </c>
      <c r="F282" s="5">
        <v>19143620</v>
      </c>
      <c r="G282" s="5">
        <v>1082</v>
      </c>
      <c r="H282" s="5">
        <v>278454</v>
      </c>
      <c r="I282" s="5">
        <v>85982</v>
      </c>
      <c r="J282" s="5">
        <v>18031404</v>
      </c>
      <c r="K282" s="5">
        <v>2426602</v>
      </c>
      <c r="L282" s="5">
        <v>298894977</v>
      </c>
      <c r="M282" s="5">
        <v>0</v>
      </c>
      <c r="N282" s="5">
        <v>0</v>
      </c>
      <c r="O282" s="5">
        <v>0</v>
      </c>
      <c r="P282" s="5">
        <v>0</v>
      </c>
    </row>
    <row r="283" spans="1:16" ht="15.75" customHeight="1">
      <c r="A283" s="5">
        <v>2020</v>
      </c>
      <c r="B283" s="5" t="s">
        <v>59</v>
      </c>
      <c r="C283" s="5">
        <v>12</v>
      </c>
      <c r="D283" s="5">
        <v>1</v>
      </c>
      <c r="E283" s="5">
        <v>73422</v>
      </c>
      <c r="F283" s="5">
        <v>19217042</v>
      </c>
      <c r="G283" s="5">
        <v>1022</v>
      </c>
      <c r="H283" s="5">
        <v>279476</v>
      </c>
      <c r="I283" s="5">
        <v>84718</v>
      </c>
      <c r="J283" s="5">
        <v>18116122</v>
      </c>
      <c r="K283" s="5">
        <v>2405677</v>
      </c>
      <c r="L283" s="5">
        <v>301300654</v>
      </c>
      <c r="M283" s="5">
        <v>0</v>
      </c>
      <c r="N283" s="5">
        <v>0</v>
      </c>
      <c r="O283" s="5">
        <v>0</v>
      </c>
      <c r="P283" s="5">
        <v>0</v>
      </c>
    </row>
    <row r="284" spans="1:16" ht="15.75" customHeight="1">
      <c r="A284" s="5">
        <v>2020</v>
      </c>
      <c r="B284" s="5" t="s">
        <v>59</v>
      </c>
      <c r="C284" s="5">
        <v>12</v>
      </c>
      <c r="D284" s="5">
        <v>1</v>
      </c>
      <c r="E284" s="5">
        <v>72020</v>
      </c>
      <c r="F284" s="5">
        <v>19289062</v>
      </c>
      <c r="G284" s="5">
        <v>964</v>
      </c>
      <c r="H284" s="5">
        <v>280440</v>
      </c>
      <c r="I284" s="5">
        <v>83770</v>
      </c>
      <c r="J284" s="5">
        <v>18199892</v>
      </c>
      <c r="K284" s="5">
        <v>2344038</v>
      </c>
      <c r="L284" s="5">
        <v>303644692</v>
      </c>
      <c r="M284" s="5">
        <v>0</v>
      </c>
      <c r="N284" s="5">
        <v>0</v>
      </c>
      <c r="O284" s="5">
        <v>0</v>
      </c>
      <c r="P284" s="5">
        <v>0</v>
      </c>
    </row>
    <row r="285" spans="1:16" ht="15.75" customHeight="1">
      <c r="A285" s="5">
        <v>2020</v>
      </c>
      <c r="B285" s="5" t="s">
        <v>59</v>
      </c>
      <c r="C285" s="5">
        <v>12</v>
      </c>
      <c r="D285" s="5">
        <v>1</v>
      </c>
      <c r="E285" s="5">
        <v>66356</v>
      </c>
      <c r="F285" s="5">
        <v>19355418</v>
      </c>
      <c r="G285" s="5">
        <v>780</v>
      </c>
      <c r="H285" s="5">
        <v>281220</v>
      </c>
      <c r="I285" s="5">
        <v>78156</v>
      </c>
      <c r="J285" s="5">
        <v>18278048</v>
      </c>
      <c r="K285" s="5">
        <v>1985312</v>
      </c>
      <c r="L285" s="5">
        <v>305630004</v>
      </c>
      <c r="M285" s="5">
        <v>0</v>
      </c>
      <c r="N285" s="5">
        <v>0</v>
      </c>
      <c r="O285" s="5">
        <v>0</v>
      </c>
      <c r="P285" s="5">
        <v>0</v>
      </c>
    </row>
    <row r="286" spans="1:16" ht="15.75" customHeight="1">
      <c r="A286" s="5">
        <v>2020</v>
      </c>
      <c r="B286" s="5" t="s">
        <v>59</v>
      </c>
      <c r="C286" s="5">
        <v>12</v>
      </c>
      <c r="D286" s="5">
        <v>1</v>
      </c>
      <c r="E286" s="5">
        <v>52454</v>
      </c>
      <c r="F286" s="5">
        <v>19407872</v>
      </c>
      <c r="G286" s="5">
        <v>772</v>
      </c>
      <c r="H286" s="5">
        <v>281992</v>
      </c>
      <c r="I286" s="5">
        <v>78586</v>
      </c>
      <c r="J286" s="5">
        <v>18356634</v>
      </c>
      <c r="K286" s="5">
        <v>1984600</v>
      </c>
      <c r="L286" s="5">
        <v>307614604</v>
      </c>
      <c r="M286" s="5">
        <v>0</v>
      </c>
      <c r="N286" s="5">
        <v>0</v>
      </c>
      <c r="O286" s="5">
        <v>0</v>
      </c>
      <c r="P286" s="5">
        <v>0</v>
      </c>
    </row>
    <row r="287" spans="1:16" ht="15.75" customHeight="1">
      <c r="A287" s="5">
        <v>2020</v>
      </c>
      <c r="B287" s="5" t="s">
        <v>59</v>
      </c>
      <c r="C287" s="5">
        <v>12</v>
      </c>
      <c r="D287" s="5">
        <v>2</v>
      </c>
      <c r="E287" s="5">
        <v>64166</v>
      </c>
      <c r="F287" s="5">
        <v>19472038</v>
      </c>
      <c r="G287" s="5">
        <v>804</v>
      </c>
      <c r="H287" s="5">
        <v>282796</v>
      </c>
      <c r="I287" s="5">
        <v>73166</v>
      </c>
      <c r="J287" s="5">
        <v>18429800</v>
      </c>
      <c r="K287" s="5">
        <v>2192394</v>
      </c>
      <c r="L287" s="5">
        <v>309806998</v>
      </c>
      <c r="M287" s="5">
        <v>0</v>
      </c>
      <c r="N287" s="5">
        <v>0</v>
      </c>
      <c r="O287" s="5">
        <v>0</v>
      </c>
      <c r="P287" s="5">
        <v>0</v>
      </c>
    </row>
    <row r="288" spans="1:16" ht="15.75" customHeight="1">
      <c r="A288" s="5">
        <v>2020</v>
      </c>
      <c r="B288" s="5" t="s">
        <v>59</v>
      </c>
      <c r="C288" s="5">
        <v>12</v>
      </c>
      <c r="D288" s="5">
        <v>2</v>
      </c>
      <c r="E288" s="5">
        <v>63274</v>
      </c>
      <c r="F288" s="5">
        <v>19535312</v>
      </c>
      <c r="G288" s="5">
        <v>826</v>
      </c>
      <c r="H288" s="5">
        <v>283622</v>
      </c>
      <c r="I288" s="5">
        <v>75386</v>
      </c>
      <c r="J288" s="5">
        <v>18505186</v>
      </c>
      <c r="K288" s="5">
        <v>2063530</v>
      </c>
      <c r="L288" s="5">
        <v>311870528</v>
      </c>
      <c r="M288" s="5">
        <v>0</v>
      </c>
      <c r="N288" s="5">
        <v>0</v>
      </c>
      <c r="O288" s="5">
        <v>0</v>
      </c>
      <c r="P288" s="5">
        <v>0</v>
      </c>
    </row>
    <row r="289" spans="1:16" ht="15.75" customHeight="1">
      <c r="A289" s="5">
        <v>2020</v>
      </c>
      <c r="B289" s="5" t="s">
        <v>59</v>
      </c>
      <c r="C289" s="5">
        <v>12</v>
      </c>
      <c r="D289" s="5">
        <v>2</v>
      </c>
      <c r="E289" s="5">
        <v>58822</v>
      </c>
      <c r="F289" s="5">
        <v>19594134</v>
      </c>
      <c r="G289" s="5">
        <v>822</v>
      </c>
      <c r="H289" s="5">
        <v>284444</v>
      </c>
      <c r="I289" s="5">
        <v>75414</v>
      </c>
      <c r="J289" s="5">
        <v>18580600</v>
      </c>
      <c r="K289" s="5">
        <v>2003523</v>
      </c>
      <c r="L289" s="5">
        <v>313874051</v>
      </c>
      <c r="M289" s="5">
        <v>0</v>
      </c>
      <c r="N289" s="5">
        <v>0</v>
      </c>
      <c r="O289" s="5">
        <v>0</v>
      </c>
      <c r="P289" s="5">
        <v>0</v>
      </c>
    </row>
    <row r="290" spans="1:16" ht="15.75" customHeight="1">
      <c r="A290" s="5">
        <v>2020</v>
      </c>
      <c r="B290" s="5" t="s">
        <v>59</v>
      </c>
      <c r="C290" s="5">
        <v>12</v>
      </c>
      <c r="D290" s="5">
        <v>2</v>
      </c>
      <c r="E290" s="5">
        <v>59922</v>
      </c>
      <c r="F290" s="5">
        <v>19654056</v>
      </c>
      <c r="G290" s="5">
        <v>884</v>
      </c>
      <c r="H290" s="5">
        <v>285328</v>
      </c>
      <c r="I290" s="5">
        <v>66984</v>
      </c>
      <c r="J290" s="5">
        <v>18647584</v>
      </c>
      <c r="K290" s="5">
        <v>2231536</v>
      </c>
      <c r="L290" s="5">
        <v>316105587</v>
      </c>
      <c r="M290" s="5">
        <v>0</v>
      </c>
      <c r="N290" s="5">
        <v>0</v>
      </c>
      <c r="O290" s="5">
        <v>0</v>
      </c>
      <c r="P290" s="5">
        <v>0</v>
      </c>
    </row>
    <row r="291" spans="1:16" ht="15.75" customHeight="1">
      <c r="A291" s="5">
        <v>2020</v>
      </c>
      <c r="B291" s="5" t="s">
        <v>59</v>
      </c>
      <c r="C291" s="5">
        <v>12</v>
      </c>
      <c r="D291" s="5">
        <v>2</v>
      </c>
      <c r="E291" s="5">
        <v>60708</v>
      </c>
      <c r="F291" s="5">
        <v>19714764</v>
      </c>
      <c r="G291" s="5">
        <v>782</v>
      </c>
      <c r="H291" s="5">
        <v>286110</v>
      </c>
      <c r="I291" s="5">
        <v>66174</v>
      </c>
      <c r="J291" s="5">
        <v>18713758</v>
      </c>
      <c r="K291" s="5">
        <v>2113802</v>
      </c>
      <c r="L291" s="5">
        <v>318219389</v>
      </c>
      <c r="M291" s="5">
        <v>0</v>
      </c>
      <c r="N291" s="5">
        <v>0</v>
      </c>
      <c r="O291" s="5">
        <v>0</v>
      </c>
      <c r="P291" s="5">
        <v>0</v>
      </c>
    </row>
    <row r="292" spans="1:16" ht="15.75" customHeight="1">
      <c r="A292" s="5">
        <v>2020</v>
      </c>
      <c r="B292" s="5" t="s">
        <v>59</v>
      </c>
      <c r="C292" s="5">
        <v>12</v>
      </c>
      <c r="D292" s="5">
        <v>2</v>
      </c>
      <c r="E292" s="5">
        <v>54672</v>
      </c>
      <c r="F292" s="5">
        <v>19769436</v>
      </c>
      <c r="G292" s="5">
        <v>676</v>
      </c>
      <c r="H292" s="5">
        <v>286786</v>
      </c>
      <c r="I292" s="5">
        <v>61280</v>
      </c>
      <c r="J292" s="5">
        <v>18775038</v>
      </c>
      <c r="K292" s="5">
        <v>1964825</v>
      </c>
      <c r="L292" s="5">
        <v>320184214</v>
      </c>
      <c r="M292" s="5">
        <v>0</v>
      </c>
      <c r="N292" s="5">
        <v>0</v>
      </c>
      <c r="O292" s="5">
        <v>0</v>
      </c>
      <c r="P292" s="5">
        <v>0</v>
      </c>
    </row>
    <row r="293" spans="1:16" ht="15.75" customHeight="1">
      <c r="A293" s="5">
        <v>2020</v>
      </c>
      <c r="B293" s="5" t="s">
        <v>59</v>
      </c>
      <c r="C293" s="5">
        <v>12</v>
      </c>
      <c r="D293" s="5">
        <v>2</v>
      </c>
      <c r="E293" s="5">
        <v>43882</v>
      </c>
      <c r="F293" s="5">
        <v>19813318</v>
      </c>
      <c r="G293" s="5">
        <v>708</v>
      </c>
      <c r="H293" s="5">
        <v>287494</v>
      </c>
      <c r="I293" s="5">
        <v>68842</v>
      </c>
      <c r="J293" s="5">
        <v>18843880</v>
      </c>
      <c r="K293" s="5">
        <v>1926068</v>
      </c>
      <c r="L293" s="5">
        <v>322110282</v>
      </c>
      <c r="M293" s="5">
        <v>0</v>
      </c>
      <c r="N293" s="5">
        <v>0</v>
      </c>
      <c r="O293" s="5">
        <v>0</v>
      </c>
      <c r="P293" s="5">
        <v>0</v>
      </c>
    </row>
    <row r="294" spans="1:16" ht="15.75" customHeight="1">
      <c r="A294" s="5">
        <v>2020</v>
      </c>
      <c r="B294" s="5" t="s">
        <v>59</v>
      </c>
      <c r="C294" s="5">
        <v>12</v>
      </c>
      <c r="D294" s="5">
        <v>3</v>
      </c>
      <c r="E294" s="5">
        <v>52502</v>
      </c>
      <c r="F294" s="5">
        <v>19865820</v>
      </c>
      <c r="G294" s="5">
        <v>768</v>
      </c>
      <c r="H294" s="5">
        <v>288262</v>
      </c>
      <c r="I294" s="5">
        <v>67706</v>
      </c>
      <c r="J294" s="5">
        <v>18911586</v>
      </c>
      <c r="K294" s="5">
        <v>2203796</v>
      </c>
      <c r="L294" s="5">
        <v>324314078</v>
      </c>
      <c r="M294" s="5">
        <v>0</v>
      </c>
      <c r="N294" s="5">
        <v>0</v>
      </c>
      <c r="O294" s="5">
        <v>0</v>
      </c>
      <c r="P294" s="5">
        <v>0</v>
      </c>
    </row>
    <row r="295" spans="1:16" ht="15.75" customHeight="1">
      <c r="A295" s="5">
        <v>2020</v>
      </c>
      <c r="B295" s="5" t="s">
        <v>59</v>
      </c>
      <c r="C295" s="5">
        <v>12</v>
      </c>
      <c r="D295" s="5">
        <v>3</v>
      </c>
      <c r="E295" s="5">
        <v>36344</v>
      </c>
      <c r="F295" s="5">
        <v>19902164</v>
      </c>
      <c r="G295" s="5">
        <v>712</v>
      </c>
      <c r="H295" s="5">
        <v>288974</v>
      </c>
      <c r="I295" s="5">
        <v>66720</v>
      </c>
      <c r="J295" s="5">
        <v>18978306</v>
      </c>
      <c r="K295" s="5">
        <v>2327126</v>
      </c>
      <c r="L295" s="5">
        <v>326641204</v>
      </c>
      <c r="M295" s="5">
        <v>0</v>
      </c>
      <c r="N295" s="5">
        <v>0</v>
      </c>
      <c r="O295" s="5">
        <v>0</v>
      </c>
      <c r="P295" s="5">
        <v>0</v>
      </c>
    </row>
    <row r="296" spans="1:16" ht="15.75" customHeight="1">
      <c r="A296" s="5">
        <v>2020</v>
      </c>
      <c r="B296" s="5" t="s">
        <v>59</v>
      </c>
      <c r="C296" s="5">
        <v>12</v>
      </c>
      <c r="D296" s="5">
        <v>3</v>
      </c>
      <c r="E296" s="5">
        <v>53508</v>
      </c>
      <c r="F296" s="5">
        <v>19955672</v>
      </c>
      <c r="G296" s="5">
        <v>684</v>
      </c>
      <c r="H296" s="5">
        <v>289658</v>
      </c>
      <c r="I296" s="5">
        <v>61782</v>
      </c>
      <c r="J296" s="5">
        <v>19040088</v>
      </c>
      <c r="K296" s="5">
        <v>2295418</v>
      </c>
      <c r="L296" s="5">
        <v>328936622</v>
      </c>
      <c r="M296" s="5">
        <v>0</v>
      </c>
      <c r="N296" s="5">
        <v>0</v>
      </c>
      <c r="O296" s="5">
        <v>0</v>
      </c>
      <c r="P296" s="5">
        <v>0</v>
      </c>
    </row>
    <row r="297" spans="1:16" ht="15.75" customHeight="1">
      <c r="A297" s="5">
        <v>2020</v>
      </c>
      <c r="B297" s="5" t="s">
        <v>59</v>
      </c>
      <c r="C297" s="5">
        <v>12</v>
      </c>
      <c r="D297" s="5">
        <v>3</v>
      </c>
      <c r="E297" s="5">
        <v>53982</v>
      </c>
      <c r="F297" s="5">
        <v>20009654</v>
      </c>
      <c r="G297" s="5">
        <v>684</v>
      </c>
      <c r="H297" s="5">
        <v>290342</v>
      </c>
      <c r="I297" s="5">
        <v>59758</v>
      </c>
      <c r="J297" s="5">
        <v>19099846</v>
      </c>
      <c r="K297" s="5">
        <v>2333628</v>
      </c>
      <c r="L297" s="5">
        <v>331270250</v>
      </c>
      <c r="M297" s="5">
        <v>0</v>
      </c>
      <c r="N297" s="5">
        <v>0</v>
      </c>
      <c r="O297" s="5">
        <v>0</v>
      </c>
      <c r="P297" s="5">
        <v>0</v>
      </c>
    </row>
    <row r="298" spans="1:16" ht="15.75" customHeight="1">
      <c r="A298" s="5">
        <v>2020</v>
      </c>
      <c r="B298" s="5" t="s">
        <v>59</v>
      </c>
      <c r="C298" s="5">
        <v>12</v>
      </c>
      <c r="D298" s="5">
        <v>3</v>
      </c>
      <c r="E298" s="5">
        <v>53668</v>
      </c>
      <c r="F298" s="5">
        <v>20063322</v>
      </c>
      <c r="G298" s="5">
        <v>684</v>
      </c>
      <c r="H298" s="5">
        <v>291026</v>
      </c>
      <c r="I298" s="5">
        <v>59516</v>
      </c>
      <c r="J298" s="5">
        <v>19159362</v>
      </c>
      <c r="K298" s="5">
        <v>2265576</v>
      </c>
      <c r="L298" s="5">
        <v>333535826</v>
      </c>
      <c r="M298" s="5">
        <v>0</v>
      </c>
      <c r="N298" s="5">
        <v>0</v>
      </c>
      <c r="O298" s="5">
        <v>0</v>
      </c>
      <c r="P298" s="5">
        <v>0</v>
      </c>
    </row>
    <row r="299" spans="1:16" ht="15.75" customHeight="1">
      <c r="A299" s="5">
        <v>2020</v>
      </c>
      <c r="B299" s="5" t="s">
        <v>59</v>
      </c>
      <c r="C299" s="5">
        <v>12</v>
      </c>
      <c r="D299" s="5">
        <v>3</v>
      </c>
      <c r="E299" s="5">
        <v>49244</v>
      </c>
      <c r="F299" s="5">
        <v>20112566</v>
      </c>
      <c r="G299" s="5">
        <v>664</v>
      </c>
      <c r="H299" s="5">
        <v>291690</v>
      </c>
      <c r="I299" s="5">
        <v>51468</v>
      </c>
      <c r="J299" s="5">
        <v>19210830</v>
      </c>
      <c r="K299" s="5">
        <v>1989510</v>
      </c>
      <c r="L299" s="5">
        <v>335525336</v>
      </c>
      <c r="M299" s="5">
        <v>0</v>
      </c>
      <c r="N299" s="5">
        <v>0</v>
      </c>
      <c r="O299" s="5">
        <v>0</v>
      </c>
      <c r="P299" s="5">
        <v>0</v>
      </c>
    </row>
    <row r="300" spans="1:16" ht="15.75" customHeight="1">
      <c r="A300" s="5">
        <v>2020</v>
      </c>
      <c r="B300" s="5" t="s">
        <v>59</v>
      </c>
      <c r="C300" s="5">
        <v>12</v>
      </c>
      <c r="D300" s="5">
        <v>3</v>
      </c>
      <c r="E300" s="5">
        <v>38294</v>
      </c>
      <c r="F300" s="5">
        <v>20150860</v>
      </c>
      <c r="G300" s="5">
        <v>604</v>
      </c>
      <c r="H300" s="5">
        <v>292294</v>
      </c>
      <c r="I300" s="5">
        <v>60500</v>
      </c>
      <c r="J300" s="5">
        <v>19271330</v>
      </c>
      <c r="K300" s="5">
        <v>1967526</v>
      </c>
      <c r="L300" s="5">
        <v>337492862</v>
      </c>
      <c r="M300" s="5">
        <v>0</v>
      </c>
      <c r="N300" s="5">
        <v>0</v>
      </c>
      <c r="O300" s="5">
        <v>0</v>
      </c>
      <c r="P300" s="5">
        <v>0</v>
      </c>
    </row>
    <row r="301" spans="1:16" ht="15.75" customHeight="1">
      <c r="A301" s="5">
        <v>2020</v>
      </c>
      <c r="B301" s="5" t="s">
        <v>59</v>
      </c>
      <c r="C301" s="5">
        <v>12</v>
      </c>
      <c r="D301" s="5">
        <v>4</v>
      </c>
      <c r="E301" s="5">
        <v>47760</v>
      </c>
      <c r="F301" s="5">
        <v>20198620</v>
      </c>
      <c r="G301" s="5">
        <v>658</v>
      </c>
      <c r="H301" s="5">
        <v>292952</v>
      </c>
      <c r="I301" s="5">
        <v>54064</v>
      </c>
      <c r="J301" s="5">
        <v>19325394</v>
      </c>
      <c r="K301" s="5">
        <v>2204451</v>
      </c>
      <c r="L301" s="5">
        <v>339697313</v>
      </c>
      <c r="M301" s="5">
        <v>0</v>
      </c>
      <c r="N301" s="5">
        <v>0</v>
      </c>
      <c r="O301" s="5">
        <v>0</v>
      </c>
      <c r="P301" s="5">
        <v>0</v>
      </c>
    </row>
    <row r="302" spans="1:16" ht="15.75" customHeight="1">
      <c r="A302" s="5">
        <v>2020</v>
      </c>
      <c r="B302" s="5" t="s">
        <v>59</v>
      </c>
      <c r="C302" s="5">
        <v>12</v>
      </c>
      <c r="D302" s="5">
        <v>4</v>
      </c>
      <c r="E302" s="5">
        <v>49432</v>
      </c>
      <c r="F302" s="5">
        <v>20248052</v>
      </c>
      <c r="G302" s="5">
        <v>630</v>
      </c>
      <c r="H302" s="5">
        <v>293582</v>
      </c>
      <c r="I302" s="5">
        <v>59892</v>
      </c>
      <c r="J302" s="5">
        <v>19385286</v>
      </c>
      <c r="K302" s="5">
        <v>2112212</v>
      </c>
      <c r="L302" s="5">
        <v>341809525</v>
      </c>
      <c r="M302" s="5">
        <v>0</v>
      </c>
      <c r="N302" s="5">
        <v>0</v>
      </c>
      <c r="O302" s="5">
        <v>0</v>
      </c>
      <c r="P302" s="5">
        <v>0</v>
      </c>
    </row>
    <row r="303" spans="1:16" ht="15.75" customHeight="1">
      <c r="A303" s="5">
        <v>2020</v>
      </c>
      <c r="B303" s="5" t="s">
        <v>59</v>
      </c>
      <c r="C303" s="5">
        <v>12</v>
      </c>
      <c r="D303" s="5">
        <v>4</v>
      </c>
      <c r="E303" s="5">
        <v>46888</v>
      </c>
      <c r="F303" s="5">
        <v>20294940</v>
      </c>
      <c r="G303" s="5">
        <v>674</v>
      </c>
      <c r="H303" s="5">
        <v>294256</v>
      </c>
      <c r="I303" s="5">
        <v>49110</v>
      </c>
      <c r="J303" s="5">
        <v>19434396</v>
      </c>
      <c r="K303" s="5">
        <v>2205067</v>
      </c>
      <c r="L303" s="5">
        <v>344014592</v>
      </c>
      <c r="M303" s="5">
        <v>0</v>
      </c>
      <c r="N303" s="5">
        <v>0</v>
      </c>
      <c r="O303" s="5">
        <v>0</v>
      </c>
      <c r="P303" s="5">
        <v>0</v>
      </c>
    </row>
    <row r="304" spans="1:16" ht="15.75" customHeight="1">
      <c r="A304" s="5">
        <v>2020</v>
      </c>
      <c r="B304" s="5" t="s">
        <v>59</v>
      </c>
      <c r="C304" s="5">
        <v>12</v>
      </c>
      <c r="D304" s="5">
        <v>4</v>
      </c>
      <c r="E304" s="5">
        <v>44698</v>
      </c>
      <c r="F304" s="5">
        <v>20339638</v>
      </c>
      <c r="G304" s="5">
        <v>502</v>
      </c>
      <c r="H304" s="5">
        <v>294758</v>
      </c>
      <c r="I304" s="5">
        <v>44368</v>
      </c>
      <c r="J304" s="5">
        <v>19478764</v>
      </c>
      <c r="K304" s="5">
        <v>1925525</v>
      </c>
      <c r="L304" s="5">
        <v>345940117</v>
      </c>
      <c r="M304" s="5">
        <v>0</v>
      </c>
      <c r="N304" s="5">
        <v>0</v>
      </c>
      <c r="O304" s="5">
        <v>0</v>
      </c>
      <c r="P304" s="5">
        <v>0</v>
      </c>
    </row>
    <row r="305" spans="1:16" ht="15.75" customHeight="1">
      <c r="A305" s="5">
        <v>2020</v>
      </c>
      <c r="B305" s="5" t="s">
        <v>59</v>
      </c>
      <c r="C305" s="5">
        <v>12</v>
      </c>
      <c r="D305" s="5">
        <v>4</v>
      </c>
      <c r="E305" s="5">
        <v>37150</v>
      </c>
      <c r="F305" s="5">
        <v>20376788</v>
      </c>
      <c r="G305" s="5">
        <v>560</v>
      </c>
      <c r="H305" s="5">
        <v>295318</v>
      </c>
      <c r="I305" s="5">
        <v>42932</v>
      </c>
      <c r="J305" s="5">
        <v>19521696</v>
      </c>
      <c r="K305" s="5">
        <v>1871205</v>
      </c>
      <c r="L305" s="5">
        <v>347811322</v>
      </c>
      <c r="M305" s="5">
        <v>0</v>
      </c>
      <c r="N305" s="5">
        <v>0</v>
      </c>
      <c r="O305" s="5">
        <v>0</v>
      </c>
      <c r="P305" s="5">
        <v>0</v>
      </c>
    </row>
    <row r="306" spans="1:16" ht="15.75" customHeight="1">
      <c r="A306" s="5">
        <v>2020</v>
      </c>
      <c r="B306" s="5" t="s">
        <v>59</v>
      </c>
      <c r="C306" s="5">
        <v>12</v>
      </c>
      <c r="D306" s="5">
        <v>4</v>
      </c>
      <c r="E306" s="5">
        <v>40666</v>
      </c>
      <c r="F306" s="5">
        <v>20417454</v>
      </c>
      <c r="G306" s="5">
        <v>562</v>
      </c>
      <c r="H306" s="5">
        <v>295880</v>
      </c>
      <c r="I306" s="5">
        <v>42194</v>
      </c>
      <c r="J306" s="5">
        <v>19563890</v>
      </c>
      <c r="K306" s="5">
        <v>1699394</v>
      </c>
      <c r="L306" s="5">
        <v>349510716</v>
      </c>
      <c r="M306" s="5">
        <v>0</v>
      </c>
      <c r="N306" s="5">
        <v>0</v>
      </c>
      <c r="O306" s="5">
        <v>0</v>
      </c>
      <c r="P306" s="5">
        <v>0</v>
      </c>
    </row>
    <row r="307" spans="1:16" ht="15.75" customHeight="1">
      <c r="A307" s="5">
        <v>2020</v>
      </c>
      <c r="B307" s="5" t="s">
        <v>59</v>
      </c>
      <c r="C307" s="5">
        <v>12</v>
      </c>
      <c r="D307" s="5">
        <v>4</v>
      </c>
      <c r="E307" s="5">
        <v>32144</v>
      </c>
      <c r="F307" s="5">
        <v>20449598</v>
      </c>
      <c r="G307" s="5">
        <v>500</v>
      </c>
      <c r="H307" s="5">
        <v>296380</v>
      </c>
      <c r="I307" s="5">
        <v>49644</v>
      </c>
      <c r="J307" s="5">
        <v>19613534</v>
      </c>
      <c r="K307" s="5">
        <v>1834881</v>
      </c>
      <c r="L307" s="5">
        <v>351345597</v>
      </c>
      <c r="M307" s="5">
        <v>0</v>
      </c>
      <c r="N307" s="5">
        <v>0</v>
      </c>
      <c r="O307" s="5">
        <v>0</v>
      </c>
      <c r="P307" s="5">
        <v>0</v>
      </c>
    </row>
    <row r="308" spans="1:16" ht="15.75" customHeight="1">
      <c r="A308" s="5">
        <v>2020</v>
      </c>
      <c r="B308" s="5" t="s">
        <v>59</v>
      </c>
      <c r="C308" s="5">
        <v>12</v>
      </c>
      <c r="D308" s="5">
        <v>5</v>
      </c>
      <c r="E308" s="5">
        <v>41084</v>
      </c>
      <c r="F308" s="5">
        <v>20490682</v>
      </c>
      <c r="G308" s="5">
        <v>570</v>
      </c>
      <c r="H308" s="5">
        <v>296950</v>
      </c>
      <c r="I308" s="5">
        <v>53178</v>
      </c>
      <c r="J308" s="5">
        <v>19666712</v>
      </c>
      <c r="K308" s="5">
        <v>2177602</v>
      </c>
      <c r="L308" s="5">
        <v>353523199</v>
      </c>
      <c r="M308" s="5">
        <v>0</v>
      </c>
      <c r="N308" s="5">
        <v>0</v>
      </c>
      <c r="O308" s="5">
        <v>0</v>
      </c>
      <c r="P308" s="5">
        <v>0</v>
      </c>
    </row>
    <row r="309" spans="1:16" ht="15.75" customHeight="1">
      <c r="A309" s="5">
        <v>2020</v>
      </c>
      <c r="B309" s="5" t="s">
        <v>59</v>
      </c>
      <c r="C309" s="5">
        <v>12</v>
      </c>
      <c r="D309" s="5">
        <v>5</v>
      </c>
      <c r="E309" s="5">
        <v>43890</v>
      </c>
      <c r="F309" s="5">
        <v>20534572</v>
      </c>
      <c r="G309" s="5">
        <v>598</v>
      </c>
      <c r="H309" s="5">
        <v>297548</v>
      </c>
      <c r="I309" s="5">
        <v>52814</v>
      </c>
      <c r="J309" s="5">
        <v>19719526</v>
      </c>
      <c r="K309" s="5">
        <v>2252604</v>
      </c>
      <c r="L309" s="5">
        <v>355775803</v>
      </c>
      <c r="M309" s="5">
        <v>0</v>
      </c>
      <c r="N309" s="5">
        <v>0</v>
      </c>
      <c r="O309" s="5">
        <v>0</v>
      </c>
      <c r="P309" s="5">
        <v>0</v>
      </c>
    </row>
    <row r="310" spans="1:16" ht="15.75" customHeight="1">
      <c r="A310" s="5">
        <v>2020</v>
      </c>
      <c r="B310" s="5" t="s">
        <v>59</v>
      </c>
      <c r="C310" s="5">
        <v>12</v>
      </c>
      <c r="D310" s="5">
        <v>5</v>
      </c>
      <c r="E310" s="5">
        <v>38052</v>
      </c>
      <c r="F310" s="5">
        <v>20572624</v>
      </c>
      <c r="G310" s="5">
        <v>488</v>
      </c>
      <c r="H310" s="5">
        <v>298036</v>
      </c>
      <c r="I310" s="5">
        <v>43938</v>
      </c>
      <c r="J310" s="5">
        <v>19763464</v>
      </c>
      <c r="K310" s="5">
        <v>2188745</v>
      </c>
      <c r="L310" s="5">
        <v>357964548</v>
      </c>
      <c r="M310" s="5">
        <v>0</v>
      </c>
      <c r="N310" s="5">
        <v>0</v>
      </c>
      <c r="O310" s="5">
        <v>0</v>
      </c>
      <c r="P310" s="5">
        <v>0</v>
      </c>
    </row>
    <row r="311" spans="1:16" ht="15.75" customHeight="1">
      <c r="A311" s="5">
        <v>2021</v>
      </c>
      <c r="B311" s="5" t="s">
        <v>17</v>
      </c>
      <c r="C311" s="5">
        <v>1</v>
      </c>
      <c r="D311" s="5">
        <v>1</v>
      </c>
      <c r="E311" s="5">
        <v>40318</v>
      </c>
      <c r="F311" s="5">
        <v>20612942</v>
      </c>
      <c r="G311" s="5">
        <v>474</v>
      </c>
      <c r="H311" s="5">
        <v>298510</v>
      </c>
      <c r="I311" s="5">
        <v>47676</v>
      </c>
      <c r="J311" s="5">
        <v>19811140</v>
      </c>
      <c r="K311" s="5">
        <v>1907519</v>
      </c>
      <c r="L311" s="5">
        <v>359872067</v>
      </c>
      <c r="M311" s="5">
        <v>0</v>
      </c>
      <c r="N311" s="5">
        <v>0</v>
      </c>
      <c r="O311" s="5">
        <v>0</v>
      </c>
      <c r="P311" s="5">
        <v>0</v>
      </c>
    </row>
    <row r="312" spans="1:16" ht="15.75" customHeight="1">
      <c r="A312" s="5">
        <v>2021</v>
      </c>
      <c r="B312" s="5" t="s">
        <v>17</v>
      </c>
      <c r="C312" s="5">
        <v>1</v>
      </c>
      <c r="D312" s="5">
        <v>1</v>
      </c>
      <c r="E312" s="5">
        <v>36288</v>
      </c>
      <c r="F312" s="5">
        <v>20649230</v>
      </c>
      <c r="G312" s="5">
        <v>432</v>
      </c>
      <c r="H312" s="5">
        <v>298942</v>
      </c>
      <c r="I312" s="5">
        <v>41806</v>
      </c>
      <c r="J312" s="5">
        <v>19852946</v>
      </c>
      <c r="K312" s="5">
        <v>1926582</v>
      </c>
      <c r="L312" s="5">
        <v>361798649</v>
      </c>
      <c r="M312" s="5">
        <v>0</v>
      </c>
      <c r="N312" s="5">
        <v>0</v>
      </c>
      <c r="O312" s="5">
        <v>0</v>
      </c>
      <c r="P312" s="5">
        <v>0</v>
      </c>
    </row>
    <row r="313" spans="1:16" ht="15.75" customHeight="1">
      <c r="A313" s="5">
        <v>2021</v>
      </c>
      <c r="B313" s="5" t="s">
        <v>17</v>
      </c>
      <c r="C313" s="5">
        <v>1</v>
      </c>
      <c r="D313" s="5">
        <v>1</v>
      </c>
      <c r="E313" s="5">
        <v>33356</v>
      </c>
      <c r="F313" s="5">
        <v>20682586</v>
      </c>
      <c r="G313" s="5">
        <v>430</v>
      </c>
      <c r="H313" s="5">
        <v>299372</v>
      </c>
      <c r="I313" s="5">
        <v>39316</v>
      </c>
      <c r="J313" s="5">
        <v>19892262</v>
      </c>
      <c r="K313" s="5">
        <v>1689717</v>
      </c>
      <c r="L313" s="5">
        <v>363488366</v>
      </c>
      <c r="M313" s="5">
        <v>0</v>
      </c>
      <c r="N313" s="5">
        <v>0</v>
      </c>
      <c r="O313" s="5">
        <v>0</v>
      </c>
      <c r="P313" s="5">
        <v>0</v>
      </c>
    </row>
    <row r="314" spans="1:16" ht="15.75" customHeight="1">
      <c r="A314" s="5">
        <v>2021</v>
      </c>
      <c r="B314" s="5" t="s">
        <v>17</v>
      </c>
      <c r="C314" s="5">
        <v>1</v>
      </c>
      <c r="D314" s="5">
        <v>1</v>
      </c>
      <c r="E314" s="5">
        <v>32556</v>
      </c>
      <c r="F314" s="5">
        <v>20715142</v>
      </c>
      <c r="G314" s="5">
        <v>400</v>
      </c>
      <c r="H314" s="5">
        <v>299772</v>
      </c>
      <c r="I314" s="5">
        <v>58418</v>
      </c>
      <c r="J314" s="5">
        <v>19950680</v>
      </c>
      <c r="K314" s="5">
        <v>1724356</v>
      </c>
      <c r="L314" s="5">
        <v>365212722</v>
      </c>
      <c r="M314" s="5">
        <v>0</v>
      </c>
      <c r="N314" s="5">
        <v>0</v>
      </c>
      <c r="O314" s="5">
        <v>0</v>
      </c>
      <c r="P314" s="5">
        <v>0</v>
      </c>
    </row>
    <row r="315" spans="1:16" ht="15.75" customHeight="1">
      <c r="A315" s="5">
        <v>2021</v>
      </c>
      <c r="B315" s="5" t="s">
        <v>17</v>
      </c>
      <c r="C315" s="5">
        <v>1</v>
      </c>
      <c r="D315" s="5">
        <v>1</v>
      </c>
      <c r="E315" s="5">
        <v>35818</v>
      </c>
      <c r="F315" s="5">
        <v>20750960</v>
      </c>
      <c r="G315" s="5">
        <v>530</v>
      </c>
      <c r="H315" s="5">
        <v>300302</v>
      </c>
      <c r="I315" s="5">
        <v>42322</v>
      </c>
      <c r="J315" s="5">
        <v>19993002</v>
      </c>
      <c r="K315" s="5">
        <v>1956413</v>
      </c>
      <c r="L315" s="5">
        <v>367169135</v>
      </c>
      <c r="M315" s="5">
        <v>0</v>
      </c>
      <c r="N315" s="5">
        <v>0</v>
      </c>
      <c r="O315" s="5">
        <v>0</v>
      </c>
      <c r="P315" s="5">
        <v>0</v>
      </c>
    </row>
    <row r="316" spans="1:16" ht="15.75" customHeight="1">
      <c r="A316" s="5">
        <v>2021</v>
      </c>
      <c r="B316" s="5" t="s">
        <v>17</v>
      </c>
      <c r="C316" s="5">
        <v>1</v>
      </c>
      <c r="D316" s="5">
        <v>1</v>
      </c>
      <c r="E316" s="5">
        <v>40944</v>
      </c>
      <c r="F316" s="5">
        <v>20791904</v>
      </c>
      <c r="G316" s="5">
        <v>444</v>
      </c>
      <c r="H316" s="5">
        <v>300746</v>
      </c>
      <c r="I316" s="5">
        <v>39378</v>
      </c>
      <c r="J316" s="5">
        <v>20032380</v>
      </c>
      <c r="K316" s="5">
        <v>2013524</v>
      </c>
      <c r="L316" s="5">
        <v>369182659</v>
      </c>
      <c r="M316" s="5">
        <v>0</v>
      </c>
      <c r="N316" s="5">
        <v>0</v>
      </c>
      <c r="O316" s="5">
        <v>0</v>
      </c>
      <c r="P316" s="5">
        <v>0</v>
      </c>
    </row>
    <row r="317" spans="1:16" ht="15.75" customHeight="1">
      <c r="A317" s="5">
        <v>2021</v>
      </c>
      <c r="B317" s="5" t="s">
        <v>17</v>
      </c>
      <c r="C317" s="5">
        <v>1</v>
      </c>
      <c r="D317" s="5">
        <v>1</v>
      </c>
      <c r="E317" s="5">
        <v>36246</v>
      </c>
      <c r="F317" s="5">
        <v>20828150</v>
      </c>
      <c r="G317" s="5">
        <v>466</v>
      </c>
      <c r="H317" s="5">
        <v>301212</v>
      </c>
      <c r="I317" s="5">
        <v>41006</v>
      </c>
      <c r="J317" s="5">
        <v>20073386</v>
      </c>
      <c r="K317" s="5">
        <v>2005809</v>
      </c>
      <c r="L317" s="5">
        <v>371188468</v>
      </c>
      <c r="M317" s="5">
        <v>0</v>
      </c>
      <c r="N317" s="5">
        <v>0</v>
      </c>
      <c r="O317" s="5">
        <v>0</v>
      </c>
      <c r="P317" s="5">
        <v>0</v>
      </c>
    </row>
    <row r="318" spans="1:16" ht="15.75" customHeight="1">
      <c r="A318" s="5">
        <v>2021</v>
      </c>
      <c r="B318" s="5" t="s">
        <v>17</v>
      </c>
      <c r="C318" s="5">
        <v>1</v>
      </c>
      <c r="D318" s="5">
        <v>2</v>
      </c>
      <c r="E318" s="5">
        <v>36906</v>
      </c>
      <c r="F318" s="5">
        <v>20865056</v>
      </c>
      <c r="G318" s="5">
        <v>458</v>
      </c>
      <c r="H318" s="5">
        <v>301670</v>
      </c>
      <c r="I318" s="5">
        <v>38484</v>
      </c>
      <c r="J318" s="5">
        <v>20111870</v>
      </c>
      <c r="K318" s="5">
        <v>1987553</v>
      </c>
      <c r="L318" s="5">
        <v>373176021</v>
      </c>
      <c r="M318" s="5">
        <v>0</v>
      </c>
      <c r="N318" s="5">
        <v>0</v>
      </c>
      <c r="O318" s="5">
        <v>0</v>
      </c>
      <c r="P318" s="5">
        <v>0</v>
      </c>
    </row>
    <row r="319" spans="1:16" ht="15.75" customHeight="1">
      <c r="A319" s="5">
        <v>2021</v>
      </c>
      <c r="B319" s="5" t="s">
        <v>17</v>
      </c>
      <c r="C319" s="5">
        <v>1</v>
      </c>
      <c r="D319" s="5">
        <v>2</v>
      </c>
      <c r="E319" s="5">
        <v>37640</v>
      </c>
      <c r="F319" s="5">
        <v>20902696</v>
      </c>
      <c r="G319" s="5">
        <v>426</v>
      </c>
      <c r="H319" s="5">
        <v>302096</v>
      </c>
      <c r="I319" s="5">
        <v>38920</v>
      </c>
      <c r="J319" s="5">
        <v>20150790</v>
      </c>
      <c r="K319" s="5">
        <v>1895958</v>
      </c>
      <c r="L319" s="5">
        <v>375071979</v>
      </c>
      <c r="M319" s="5">
        <v>0</v>
      </c>
      <c r="N319" s="5">
        <v>0</v>
      </c>
      <c r="O319" s="5">
        <v>0</v>
      </c>
      <c r="P319" s="5">
        <v>0</v>
      </c>
    </row>
    <row r="320" spans="1:16" ht="15.75" customHeight="1">
      <c r="A320" s="5">
        <v>2021</v>
      </c>
      <c r="B320" s="5" t="s">
        <v>17</v>
      </c>
      <c r="C320" s="5">
        <v>1</v>
      </c>
      <c r="D320" s="5">
        <v>2</v>
      </c>
      <c r="E320" s="5">
        <v>32172</v>
      </c>
      <c r="F320" s="5">
        <v>20934868</v>
      </c>
      <c r="G320" s="5">
        <v>300</v>
      </c>
      <c r="H320" s="5">
        <v>302396</v>
      </c>
      <c r="I320" s="5">
        <v>33474</v>
      </c>
      <c r="J320" s="5">
        <v>20184264</v>
      </c>
      <c r="K320" s="5">
        <v>1614172</v>
      </c>
      <c r="L320" s="5">
        <v>376686151</v>
      </c>
      <c r="M320" s="5">
        <v>0</v>
      </c>
      <c r="N320" s="5">
        <v>0</v>
      </c>
      <c r="O320" s="5">
        <v>0</v>
      </c>
      <c r="P320" s="5">
        <v>0</v>
      </c>
    </row>
    <row r="321" spans="1:16" ht="15.75" customHeight="1">
      <c r="A321" s="5">
        <v>2021</v>
      </c>
      <c r="B321" s="5" t="s">
        <v>17</v>
      </c>
      <c r="C321" s="5">
        <v>1</v>
      </c>
      <c r="D321" s="5">
        <v>2</v>
      </c>
      <c r="E321" s="5">
        <v>24962</v>
      </c>
      <c r="F321" s="5">
        <v>20959830</v>
      </c>
      <c r="G321" s="5">
        <v>332</v>
      </c>
      <c r="H321" s="5">
        <v>302728</v>
      </c>
      <c r="I321" s="5">
        <v>37156</v>
      </c>
      <c r="J321" s="5">
        <v>20221420</v>
      </c>
      <c r="K321" s="5">
        <v>1710122</v>
      </c>
      <c r="L321" s="5">
        <v>378396273</v>
      </c>
      <c r="M321" s="5">
        <v>0</v>
      </c>
      <c r="N321" s="5">
        <v>0</v>
      </c>
      <c r="O321" s="5">
        <v>0</v>
      </c>
      <c r="P321" s="5">
        <v>0</v>
      </c>
    </row>
    <row r="322" spans="1:16" ht="15.75" customHeight="1">
      <c r="A322" s="5">
        <v>2021</v>
      </c>
      <c r="B322" s="5" t="s">
        <v>17</v>
      </c>
      <c r="C322" s="5">
        <v>1</v>
      </c>
      <c r="D322" s="5">
        <v>2</v>
      </c>
      <c r="E322" s="5">
        <v>31806</v>
      </c>
      <c r="F322" s="5">
        <v>20991636</v>
      </c>
      <c r="G322" s="5">
        <v>400</v>
      </c>
      <c r="H322" s="5">
        <v>303128</v>
      </c>
      <c r="I322" s="5">
        <v>35524</v>
      </c>
      <c r="J322" s="5">
        <v>20256944</v>
      </c>
      <c r="K322" s="5">
        <v>1823647</v>
      </c>
      <c r="L322" s="5">
        <v>380219920</v>
      </c>
      <c r="M322" s="5">
        <v>0</v>
      </c>
      <c r="N322" s="5">
        <v>0</v>
      </c>
      <c r="O322" s="5">
        <v>0</v>
      </c>
      <c r="P322" s="5">
        <v>0</v>
      </c>
    </row>
    <row r="323" spans="1:16" ht="15.75" customHeight="1">
      <c r="A323" s="5">
        <v>2021</v>
      </c>
      <c r="B323" s="5" t="s">
        <v>17</v>
      </c>
      <c r="C323" s="5">
        <v>1</v>
      </c>
      <c r="D323" s="5">
        <v>2</v>
      </c>
      <c r="E323" s="5">
        <v>34030</v>
      </c>
      <c r="F323" s="5">
        <v>21025666</v>
      </c>
      <c r="G323" s="5">
        <v>402</v>
      </c>
      <c r="H323" s="5">
        <v>303530</v>
      </c>
      <c r="I323" s="5">
        <v>35594</v>
      </c>
      <c r="J323" s="5">
        <v>20292538</v>
      </c>
      <c r="K323" s="5">
        <v>1749542</v>
      </c>
      <c r="L323" s="5">
        <v>381969462</v>
      </c>
      <c r="M323" s="5">
        <v>0</v>
      </c>
      <c r="N323" s="5">
        <v>0</v>
      </c>
      <c r="O323" s="5">
        <v>0</v>
      </c>
      <c r="P323" s="5">
        <v>0</v>
      </c>
    </row>
    <row r="324" spans="1:16" ht="15.75" customHeight="1">
      <c r="A324" s="5">
        <v>2021</v>
      </c>
      <c r="B324" s="5" t="s">
        <v>17</v>
      </c>
      <c r="C324" s="5">
        <v>1</v>
      </c>
      <c r="D324" s="5">
        <v>2</v>
      </c>
      <c r="E324" s="5">
        <v>31354</v>
      </c>
      <c r="F324" s="5">
        <v>21057020</v>
      </c>
      <c r="G324" s="5">
        <v>378</v>
      </c>
      <c r="H324" s="5">
        <v>303908</v>
      </c>
      <c r="I324" s="5">
        <v>31886</v>
      </c>
      <c r="J324" s="5">
        <v>20324424</v>
      </c>
      <c r="K324" s="5">
        <v>1678004</v>
      </c>
      <c r="L324" s="5">
        <v>383647466</v>
      </c>
      <c r="M324" s="5">
        <v>0</v>
      </c>
      <c r="N324" s="5">
        <v>0</v>
      </c>
      <c r="O324" s="5">
        <v>0</v>
      </c>
      <c r="P324" s="5">
        <v>0</v>
      </c>
    </row>
    <row r="325" spans="1:16" ht="15.75" customHeight="1">
      <c r="A325" s="5">
        <v>2021</v>
      </c>
      <c r="B325" s="5" t="s">
        <v>17</v>
      </c>
      <c r="C325" s="5">
        <v>1</v>
      </c>
      <c r="D325" s="5">
        <v>3</v>
      </c>
      <c r="E325" s="5">
        <v>30310</v>
      </c>
      <c r="F325" s="5">
        <v>21087330</v>
      </c>
      <c r="G325" s="5">
        <v>352</v>
      </c>
      <c r="H325" s="5">
        <v>304260</v>
      </c>
      <c r="I325" s="5">
        <v>33618</v>
      </c>
      <c r="J325" s="5">
        <v>20358042</v>
      </c>
      <c r="K325" s="5">
        <v>1657483</v>
      </c>
      <c r="L325" s="5">
        <v>385304949</v>
      </c>
      <c r="M325" s="5">
        <v>0</v>
      </c>
      <c r="N325" s="5">
        <v>0</v>
      </c>
      <c r="O325" s="5">
        <v>0</v>
      </c>
      <c r="P325" s="5">
        <v>0</v>
      </c>
    </row>
    <row r="326" spans="1:16" ht="15.75" customHeight="1">
      <c r="A326" s="5">
        <v>2021</v>
      </c>
      <c r="B326" s="5" t="s">
        <v>17</v>
      </c>
      <c r="C326" s="5">
        <v>1</v>
      </c>
      <c r="D326" s="5">
        <v>3</v>
      </c>
      <c r="E326" s="5">
        <v>30100</v>
      </c>
      <c r="F326" s="5">
        <v>21117430</v>
      </c>
      <c r="G326" s="5">
        <v>362</v>
      </c>
      <c r="H326" s="5">
        <v>304622</v>
      </c>
      <c r="I326" s="5">
        <v>34404</v>
      </c>
      <c r="J326" s="5">
        <v>20392446</v>
      </c>
      <c r="K326" s="5">
        <v>1675238</v>
      </c>
      <c r="L326" s="5">
        <v>386980187</v>
      </c>
      <c r="M326" s="5">
        <v>382362</v>
      </c>
      <c r="N326" s="5">
        <v>382362</v>
      </c>
      <c r="O326" s="5">
        <v>0</v>
      </c>
      <c r="P326" s="5">
        <v>0</v>
      </c>
    </row>
    <row r="327" spans="1:16" ht="15.75" customHeight="1">
      <c r="A327" s="5">
        <v>2021</v>
      </c>
      <c r="B327" s="5" t="s">
        <v>17</v>
      </c>
      <c r="C327" s="5">
        <v>1</v>
      </c>
      <c r="D327" s="5">
        <v>3</v>
      </c>
      <c r="E327" s="5">
        <v>27924</v>
      </c>
      <c r="F327" s="5">
        <v>21145354</v>
      </c>
      <c r="G327" s="5">
        <v>290</v>
      </c>
      <c r="H327" s="5">
        <v>304912</v>
      </c>
      <c r="I327" s="5">
        <v>29026</v>
      </c>
      <c r="J327" s="5">
        <v>20421472</v>
      </c>
      <c r="K327" s="5">
        <v>1412580</v>
      </c>
      <c r="L327" s="5">
        <v>388392767</v>
      </c>
      <c r="M327" s="5">
        <v>33120</v>
      </c>
      <c r="N327" s="5">
        <v>415482</v>
      </c>
      <c r="O327" s="5">
        <v>0</v>
      </c>
      <c r="P327" s="5">
        <v>0</v>
      </c>
    </row>
    <row r="328" spans="1:16" ht="15.75" customHeight="1">
      <c r="A328" s="5">
        <v>2021</v>
      </c>
      <c r="B328" s="5" t="s">
        <v>17</v>
      </c>
      <c r="C328" s="5">
        <v>1</v>
      </c>
      <c r="D328" s="5">
        <v>3</v>
      </c>
      <c r="E328" s="5">
        <v>19974</v>
      </c>
      <c r="F328" s="5">
        <v>21165328</v>
      </c>
      <c r="G328" s="5">
        <v>274</v>
      </c>
      <c r="H328" s="5">
        <v>305186</v>
      </c>
      <c r="I328" s="5">
        <v>34254</v>
      </c>
      <c r="J328" s="5">
        <v>20455726</v>
      </c>
      <c r="K328" s="5">
        <v>1417281</v>
      </c>
      <c r="L328" s="5">
        <v>389810048</v>
      </c>
      <c r="M328" s="5">
        <v>478599</v>
      </c>
      <c r="N328" s="5">
        <v>894081</v>
      </c>
      <c r="O328" s="5">
        <v>0</v>
      </c>
      <c r="P328" s="5">
        <v>0</v>
      </c>
    </row>
    <row r="329" spans="1:16" ht="15.75" customHeight="1">
      <c r="A329" s="5">
        <v>2021</v>
      </c>
      <c r="B329" s="5" t="s">
        <v>17</v>
      </c>
      <c r="C329" s="5">
        <v>1</v>
      </c>
      <c r="D329" s="5">
        <v>3</v>
      </c>
      <c r="E329" s="5">
        <v>27574</v>
      </c>
      <c r="F329" s="5">
        <v>21192902</v>
      </c>
      <c r="G329" s="5">
        <v>324</v>
      </c>
      <c r="H329" s="5">
        <v>305510</v>
      </c>
      <c r="I329" s="5">
        <v>34458</v>
      </c>
      <c r="J329" s="5">
        <v>20490184</v>
      </c>
      <c r="K329" s="5">
        <v>1649667</v>
      </c>
      <c r="L329" s="5">
        <v>391459715</v>
      </c>
      <c r="M329" s="5">
        <v>352736</v>
      </c>
      <c r="N329" s="5">
        <v>1246817</v>
      </c>
      <c r="O329" s="5">
        <v>0</v>
      </c>
      <c r="P329" s="5">
        <v>0</v>
      </c>
    </row>
    <row r="330" spans="1:16" ht="15.75" customHeight="1">
      <c r="A330" s="5">
        <v>2021</v>
      </c>
      <c r="B330" s="5" t="s">
        <v>17</v>
      </c>
      <c r="C330" s="5">
        <v>1</v>
      </c>
      <c r="D330" s="5">
        <v>3</v>
      </c>
      <c r="E330" s="5">
        <v>30558</v>
      </c>
      <c r="F330" s="5">
        <v>21223460</v>
      </c>
      <c r="G330" s="5">
        <v>304</v>
      </c>
      <c r="H330" s="5">
        <v>305814</v>
      </c>
      <c r="I330" s="5">
        <v>40142</v>
      </c>
      <c r="J330" s="5">
        <v>20530326</v>
      </c>
      <c r="K330" s="5">
        <v>1685264</v>
      </c>
      <c r="L330" s="5">
        <v>393144979</v>
      </c>
      <c r="M330" s="5">
        <v>339211</v>
      </c>
      <c r="N330" s="5">
        <v>1586028</v>
      </c>
      <c r="O330" s="5">
        <v>0</v>
      </c>
      <c r="P330" s="5">
        <v>0</v>
      </c>
    </row>
    <row r="331" spans="1:16" ht="15.75" customHeight="1">
      <c r="A331" s="5">
        <v>2021</v>
      </c>
      <c r="B331" s="5" t="s">
        <v>17</v>
      </c>
      <c r="C331" s="5">
        <v>1</v>
      </c>
      <c r="D331" s="5">
        <v>3</v>
      </c>
      <c r="E331" s="5">
        <v>28990</v>
      </c>
      <c r="F331" s="5">
        <v>21252450</v>
      </c>
      <c r="G331" s="5">
        <v>322</v>
      </c>
      <c r="H331" s="5">
        <v>306136</v>
      </c>
      <c r="I331" s="5">
        <v>35468</v>
      </c>
      <c r="J331" s="5">
        <v>20565794</v>
      </c>
      <c r="K331" s="5">
        <v>1720958</v>
      </c>
      <c r="L331" s="5">
        <v>394865937</v>
      </c>
      <c r="M331" s="5">
        <v>468743</v>
      </c>
      <c r="N331" s="5">
        <v>2054771</v>
      </c>
      <c r="O331" s="5">
        <v>0</v>
      </c>
      <c r="P331" s="5">
        <v>0</v>
      </c>
    </row>
    <row r="332" spans="1:16" ht="15.75" customHeight="1">
      <c r="A332" s="5">
        <v>2021</v>
      </c>
      <c r="B332" s="5" t="s">
        <v>17</v>
      </c>
      <c r="C332" s="5">
        <v>1</v>
      </c>
      <c r="D332" s="5">
        <v>4</v>
      </c>
      <c r="E332" s="5">
        <v>28646</v>
      </c>
      <c r="F332" s="5">
        <v>21281096</v>
      </c>
      <c r="G332" s="5">
        <v>306</v>
      </c>
      <c r="H332" s="5">
        <v>306442</v>
      </c>
      <c r="I332" s="5">
        <v>34332</v>
      </c>
      <c r="J332" s="5">
        <v>20600126</v>
      </c>
      <c r="K332" s="5">
        <v>1774967</v>
      </c>
      <c r="L332" s="5">
        <v>396640904</v>
      </c>
      <c r="M332" s="5">
        <v>689487</v>
      </c>
      <c r="N332" s="5">
        <v>2744258</v>
      </c>
      <c r="O332" s="5">
        <v>0</v>
      </c>
      <c r="P332" s="5">
        <v>0</v>
      </c>
    </row>
    <row r="333" spans="1:16" ht="15.75" customHeight="1">
      <c r="A333" s="5">
        <v>2021</v>
      </c>
      <c r="B333" s="5" t="s">
        <v>17</v>
      </c>
      <c r="C333" s="5">
        <v>1</v>
      </c>
      <c r="D333" s="5">
        <v>4</v>
      </c>
      <c r="E333" s="5">
        <v>29792</v>
      </c>
      <c r="F333" s="5">
        <v>21310888</v>
      </c>
      <c r="G333" s="5">
        <v>312</v>
      </c>
      <c r="H333" s="5">
        <v>306754</v>
      </c>
      <c r="I333" s="5">
        <v>32066</v>
      </c>
      <c r="J333" s="5">
        <v>20632192</v>
      </c>
      <c r="K333" s="5">
        <v>1653874</v>
      </c>
      <c r="L333" s="5">
        <v>398294778</v>
      </c>
      <c r="M333" s="5">
        <v>380000</v>
      </c>
      <c r="N333" s="5">
        <v>3124258</v>
      </c>
      <c r="O333" s="5">
        <v>0</v>
      </c>
      <c r="P333" s="5">
        <v>0</v>
      </c>
    </row>
    <row r="334" spans="1:16" ht="15.75" customHeight="1">
      <c r="A334" s="5">
        <v>2021</v>
      </c>
      <c r="B334" s="5" t="s">
        <v>17</v>
      </c>
      <c r="C334" s="5">
        <v>1</v>
      </c>
      <c r="D334" s="5">
        <v>4</v>
      </c>
      <c r="E334" s="5">
        <v>26464</v>
      </c>
      <c r="F334" s="5">
        <v>21337352</v>
      </c>
      <c r="G334" s="5">
        <v>262</v>
      </c>
      <c r="H334" s="5">
        <v>307016</v>
      </c>
      <c r="I334" s="5">
        <v>26296</v>
      </c>
      <c r="J334" s="5">
        <v>20658488</v>
      </c>
      <c r="K334" s="5">
        <v>1362263</v>
      </c>
      <c r="L334" s="5">
        <v>399657041</v>
      </c>
      <c r="M334" s="5">
        <v>66466</v>
      </c>
      <c r="N334" s="5">
        <v>3190724</v>
      </c>
      <c r="O334" s="5">
        <v>0</v>
      </c>
      <c r="P334" s="5">
        <v>0</v>
      </c>
    </row>
    <row r="335" spans="1:16" ht="15.75" customHeight="1">
      <c r="A335" s="5">
        <v>2021</v>
      </c>
      <c r="B335" s="5" t="s">
        <v>17</v>
      </c>
      <c r="C335" s="5">
        <v>1</v>
      </c>
      <c r="D335" s="5">
        <v>4</v>
      </c>
      <c r="E335" s="5">
        <v>18196</v>
      </c>
      <c r="F335" s="5">
        <v>21355548</v>
      </c>
      <c r="G335" s="5">
        <v>232</v>
      </c>
      <c r="H335" s="5">
        <v>307248</v>
      </c>
      <c r="I335" s="5">
        <v>32184</v>
      </c>
      <c r="J335" s="5">
        <v>20690672</v>
      </c>
      <c r="K335" s="5">
        <v>1470452</v>
      </c>
      <c r="L335" s="5">
        <v>401127493</v>
      </c>
      <c r="M335" s="5">
        <v>813269</v>
      </c>
      <c r="N335" s="5">
        <v>4003993</v>
      </c>
      <c r="O335" s="5">
        <v>0</v>
      </c>
      <c r="P335" s="5">
        <v>0</v>
      </c>
    </row>
    <row r="336" spans="1:16" ht="15.75" customHeight="1">
      <c r="A336" s="5">
        <v>2021</v>
      </c>
      <c r="B336" s="5" t="s">
        <v>17</v>
      </c>
      <c r="C336" s="5">
        <v>1</v>
      </c>
      <c r="D336" s="5">
        <v>4</v>
      </c>
      <c r="E336" s="5">
        <v>25466</v>
      </c>
      <c r="F336" s="5">
        <v>21381014</v>
      </c>
      <c r="G336" s="5">
        <v>276</v>
      </c>
      <c r="H336" s="5">
        <v>307524</v>
      </c>
      <c r="I336" s="5">
        <v>26500</v>
      </c>
      <c r="J336" s="5">
        <v>20717172</v>
      </c>
      <c r="K336" s="5">
        <v>1356265</v>
      </c>
      <c r="L336" s="5">
        <v>402483758</v>
      </c>
      <c r="M336" s="5">
        <v>11292</v>
      </c>
      <c r="N336" s="5">
        <v>4015285</v>
      </c>
      <c r="O336" s="5">
        <v>0</v>
      </c>
      <c r="P336" s="5">
        <v>0</v>
      </c>
    </row>
    <row r="337" spans="1:16" ht="15.75" customHeight="1">
      <c r="A337" s="5">
        <v>2021</v>
      </c>
      <c r="B337" s="5" t="s">
        <v>17</v>
      </c>
      <c r="C337" s="5">
        <v>1</v>
      </c>
      <c r="D337" s="5">
        <v>4</v>
      </c>
      <c r="E337" s="5">
        <v>23112</v>
      </c>
      <c r="F337" s="5">
        <v>21404126</v>
      </c>
      <c r="G337" s="5">
        <v>246</v>
      </c>
      <c r="H337" s="5">
        <v>307770</v>
      </c>
      <c r="I337" s="5">
        <v>28522</v>
      </c>
      <c r="J337" s="5">
        <v>20745694</v>
      </c>
      <c r="K337" s="5">
        <v>1388000</v>
      </c>
      <c r="L337" s="5">
        <v>403871758</v>
      </c>
      <c r="M337" s="5">
        <v>650348</v>
      </c>
      <c r="N337" s="5">
        <v>4665633</v>
      </c>
      <c r="O337" s="5">
        <v>0</v>
      </c>
      <c r="P337" s="5">
        <v>0</v>
      </c>
    </row>
    <row r="338" spans="1:16" ht="15.75" customHeight="1">
      <c r="A338" s="5">
        <v>2021</v>
      </c>
      <c r="B338" s="5" t="s">
        <v>17</v>
      </c>
      <c r="C338" s="5">
        <v>1</v>
      </c>
      <c r="D338" s="5">
        <v>4</v>
      </c>
      <c r="E338" s="5">
        <v>37824</v>
      </c>
      <c r="F338" s="5">
        <v>21441950</v>
      </c>
      <c r="G338" s="5">
        <v>324</v>
      </c>
      <c r="H338" s="5">
        <v>308094</v>
      </c>
      <c r="I338" s="5">
        <v>40630</v>
      </c>
      <c r="J338" s="5">
        <v>20786324</v>
      </c>
      <c r="K338" s="5">
        <v>1539803</v>
      </c>
      <c r="L338" s="5">
        <v>405411561</v>
      </c>
      <c r="M338" s="5">
        <v>1142072</v>
      </c>
      <c r="N338" s="5">
        <v>5807705</v>
      </c>
      <c r="O338" s="5">
        <v>0</v>
      </c>
      <c r="P338" s="5">
        <v>0</v>
      </c>
    </row>
    <row r="339" spans="1:16" ht="15.75" customHeight="1">
      <c r="A339" s="5">
        <v>2021</v>
      </c>
      <c r="B339" s="5" t="s">
        <v>17</v>
      </c>
      <c r="C339" s="5">
        <v>1</v>
      </c>
      <c r="D339" s="5">
        <v>5</v>
      </c>
      <c r="E339" s="5">
        <v>26108</v>
      </c>
      <c r="F339" s="5">
        <v>21468058</v>
      </c>
      <c r="G339" s="5">
        <v>274</v>
      </c>
      <c r="H339" s="5">
        <v>308368</v>
      </c>
      <c r="I339" s="5">
        <v>29772</v>
      </c>
      <c r="J339" s="5">
        <v>20816096</v>
      </c>
      <c r="K339" s="5">
        <v>1559411</v>
      </c>
      <c r="L339" s="5">
        <v>406970972</v>
      </c>
      <c r="M339" s="5">
        <v>1142271</v>
      </c>
      <c r="N339" s="5">
        <v>6949976</v>
      </c>
      <c r="O339" s="5">
        <v>0</v>
      </c>
      <c r="P339" s="5">
        <v>0</v>
      </c>
    </row>
    <row r="340" spans="1:16" ht="15.75" customHeight="1">
      <c r="A340" s="5">
        <v>2021</v>
      </c>
      <c r="B340" s="5" t="s">
        <v>17</v>
      </c>
      <c r="C340" s="5">
        <v>1</v>
      </c>
      <c r="D340" s="5">
        <v>5</v>
      </c>
      <c r="E340" s="5">
        <v>26146</v>
      </c>
      <c r="F340" s="5">
        <v>21494204</v>
      </c>
      <c r="G340" s="5">
        <v>256</v>
      </c>
      <c r="H340" s="5">
        <v>308624</v>
      </c>
      <c r="I340" s="5">
        <v>28154</v>
      </c>
      <c r="J340" s="5">
        <v>20844250</v>
      </c>
      <c r="K340" s="5">
        <v>1619574</v>
      </c>
      <c r="L340" s="5">
        <v>408590546</v>
      </c>
      <c r="M340" s="5">
        <v>486572</v>
      </c>
      <c r="N340" s="5">
        <v>7436548</v>
      </c>
      <c r="O340" s="5">
        <v>0</v>
      </c>
      <c r="P340" s="5">
        <v>0</v>
      </c>
    </row>
    <row r="341" spans="1:16" ht="15.75" customHeight="1">
      <c r="A341" s="5">
        <v>2021</v>
      </c>
      <c r="B341" s="5" t="s">
        <v>17</v>
      </c>
      <c r="C341" s="5">
        <v>1</v>
      </c>
      <c r="D341" s="5">
        <v>5</v>
      </c>
      <c r="E341" s="5">
        <v>23054</v>
      </c>
      <c r="F341" s="5">
        <v>21517258</v>
      </c>
      <c r="G341" s="5">
        <v>232</v>
      </c>
      <c r="H341" s="5">
        <v>308856</v>
      </c>
      <c r="I341" s="5">
        <v>23764</v>
      </c>
      <c r="J341" s="5">
        <v>20868014</v>
      </c>
      <c r="K341" s="5">
        <v>1260921</v>
      </c>
      <c r="L341" s="5">
        <v>409851467</v>
      </c>
      <c r="M341" s="5">
        <v>29018</v>
      </c>
      <c r="N341" s="5">
        <v>7465566</v>
      </c>
      <c r="O341" s="5">
        <v>0</v>
      </c>
      <c r="P341" s="5">
        <v>0</v>
      </c>
    </row>
    <row r="342" spans="1:16" ht="15.75" customHeight="1">
      <c r="A342" s="5">
        <v>2021</v>
      </c>
      <c r="B342" s="5" t="s">
        <v>18</v>
      </c>
      <c r="C342" s="5">
        <v>2</v>
      </c>
      <c r="D342" s="5">
        <v>1</v>
      </c>
      <c r="E342" s="5">
        <v>17158</v>
      </c>
      <c r="F342" s="5">
        <v>21534416</v>
      </c>
      <c r="G342" s="5">
        <v>188</v>
      </c>
      <c r="H342" s="5">
        <v>309044</v>
      </c>
      <c r="I342" s="5">
        <v>26886</v>
      </c>
      <c r="J342" s="5">
        <v>20894900</v>
      </c>
      <c r="K342" s="5">
        <v>1309224</v>
      </c>
      <c r="L342" s="5">
        <v>411160691</v>
      </c>
      <c r="M342" s="5">
        <v>380727</v>
      </c>
      <c r="N342" s="5">
        <v>7846293</v>
      </c>
      <c r="O342" s="5">
        <v>0</v>
      </c>
      <c r="P342" s="5">
        <v>0</v>
      </c>
    </row>
    <row r="343" spans="1:16" ht="15.75" customHeight="1">
      <c r="A343" s="5">
        <v>2021</v>
      </c>
      <c r="B343" s="5" t="s">
        <v>18</v>
      </c>
      <c r="C343" s="5">
        <v>2</v>
      </c>
      <c r="D343" s="5">
        <v>1</v>
      </c>
      <c r="E343" s="5">
        <v>22002</v>
      </c>
      <c r="F343" s="5">
        <v>21556418</v>
      </c>
      <c r="G343" s="5">
        <v>226</v>
      </c>
      <c r="H343" s="5">
        <v>309270</v>
      </c>
      <c r="I343" s="5">
        <v>28500</v>
      </c>
      <c r="J343" s="5">
        <v>20923400</v>
      </c>
      <c r="K343" s="5">
        <v>1459601</v>
      </c>
      <c r="L343" s="5">
        <v>412620292</v>
      </c>
      <c r="M343" s="5">
        <v>375937</v>
      </c>
      <c r="N343" s="5">
        <v>8222230</v>
      </c>
      <c r="O343" s="5">
        <v>0</v>
      </c>
      <c r="P343" s="5">
        <v>0</v>
      </c>
    </row>
    <row r="344" spans="1:16" ht="15.75" customHeight="1">
      <c r="A344" s="5">
        <v>2021</v>
      </c>
      <c r="B344" s="5" t="s">
        <v>18</v>
      </c>
      <c r="C344" s="5">
        <v>2</v>
      </c>
      <c r="D344" s="5">
        <v>1</v>
      </c>
      <c r="E344" s="5">
        <v>25850</v>
      </c>
      <c r="F344" s="5">
        <v>21582268</v>
      </c>
      <c r="G344" s="5">
        <v>214</v>
      </c>
      <c r="H344" s="5">
        <v>309484</v>
      </c>
      <c r="I344" s="5">
        <v>35626</v>
      </c>
      <c r="J344" s="5">
        <v>20959026</v>
      </c>
      <c r="K344" s="5">
        <v>1547348</v>
      </c>
      <c r="L344" s="5">
        <v>414167640</v>
      </c>
      <c r="M344" s="5">
        <v>619662</v>
      </c>
      <c r="N344" s="5">
        <v>8841892</v>
      </c>
      <c r="O344" s="5">
        <v>0</v>
      </c>
      <c r="P344" s="5">
        <v>0</v>
      </c>
    </row>
    <row r="345" spans="1:16" ht="15.75" customHeight="1">
      <c r="A345" s="5">
        <v>2021</v>
      </c>
      <c r="B345" s="5" t="s">
        <v>18</v>
      </c>
      <c r="C345" s="5">
        <v>2</v>
      </c>
      <c r="D345" s="5">
        <v>1</v>
      </c>
      <c r="E345" s="5">
        <v>24802</v>
      </c>
      <c r="F345" s="5">
        <v>21607070</v>
      </c>
      <c r="G345" s="5">
        <v>240</v>
      </c>
      <c r="H345" s="5">
        <v>309724</v>
      </c>
      <c r="I345" s="5">
        <v>31576</v>
      </c>
      <c r="J345" s="5">
        <v>20990602</v>
      </c>
      <c r="K345" s="5">
        <v>1581515</v>
      </c>
      <c r="L345" s="5">
        <v>415749155</v>
      </c>
      <c r="M345" s="5">
        <v>1018592</v>
      </c>
      <c r="N345" s="5">
        <v>9860484</v>
      </c>
      <c r="O345" s="5">
        <v>0</v>
      </c>
      <c r="P345" s="5">
        <v>0</v>
      </c>
    </row>
    <row r="346" spans="1:16" ht="15.75" customHeight="1">
      <c r="A346" s="5">
        <v>2021</v>
      </c>
      <c r="B346" s="5" t="s">
        <v>18</v>
      </c>
      <c r="C346" s="5">
        <v>2</v>
      </c>
      <c r="D346" s="5">
        <v>1</v>
      </c>
      <c r="E346" s="5">
        <v>23422</v>
      </c>
      <c r="F346" s="5">
        <v>21630492</v>
      </c>
      <c r="G346" s="5">
        <v>190</v>
      </c>
      <c r="H346" s="5">
        <v>309914</v>
      </c>
      <c r="I346" s="5">
        <v>29024</v>
      </c>
      <c r="J346" s="5">
        <v>21019626</v>
      </c>
      <c r="K346" s="5">
        <v>1589459</v>
      </c>
      <c r="L346" s="5">
        <v>417338614</v>
      </c>
      <c r="M346" s="5">
        <v>912707</v>
      </c>
      <c r="N346" s="5">
        <v>10773191</v>
      </c>
      <c r="O346" s="5">
        <v>0</v>
      </c>
      <c r="P346" s="5">
        <v>0</v>
      </c>
    </row>
    <row r="347" spans="1:16" ht="15.75" customHeight="1">
      <c r="A347" s="5">
        <v>2021</v>
      </c>
      <c r="B347" s="5" t="s">
        <v>18</v>
      </c>
      <c r="C347" s="5">
        <v>2</v>
      </c>
      <c r="D347" s="5">
        <v>1</v>
      </c>
      <c r="E347" s="5">
        <v>24138</v>
      </c>
      <c r="F347" s="5">
        <v>21654630</v>
      </c>
      <c r="G347" s="5">
        <v>150</v>
      </c>
      <c r="H347" s="5">
        <v>310064</v>
      </c>
      <c r="I347" s="5">
        <v>23522</v>
      </c>
      <c r="J347" s="5">
        <v>21043148</v>
      </c>
      <c r="K347" s="5">
        <v>1550943</v>
      </c>
      <c r="L347" s="5">
        <v>418889557</v>
      </c>
      <c r="M347" s="5">
        <v>715396</v>
      </c>
      <c r="N347" s="5">
        <v>11488587</v>
      </c>
      <c r="O347" s="5">
        <v>0</v>
      </c>
      <c r="P347" s="5">
        <v>0</v>
      </c>
    </row>
    <row r="348" spans="1:16" ht="15.75" customHeight="1">
      <c r="A348" s="5">
        <v>2021</v>
      </c>
      <c r="B348" s="5" t="s">
        <v>18</v>
      </c>
      <c r="C348" s="5">
        <v>2</v>
      </c>
      <c r="D348" s="5">
        <v>1</v>
      </c>
      <c r="E348" s="5">
        <v>23572</v>
      </c>
      <c r="F348" s="5">
        <v>21678202</v>
      </c>
      <c r="G348" s="5">
        <v>172</v>
      </c>
      <c r="H348" s="5">
        <v>310236</v>
      </c>
      <c r="I348" s="5">
        <v>23512</v>
      </c>
      <c r="J348" s="5">
        <v>21066660</v>
      </c>
      <c r="K348" s="5">
        <v>1303674</v>
      </c>
      <c r="L348" s="5">
        <v>420193231</v>
      </c>
      <c r="M348" s="5">
        <v>74080</v>
      </c>
      <c r="N348" s="5">
        <v>11562667</v>
      </c>
      <c r="O348" s="5">
        <v>0</v>
      </c>
      <c r="P348" s="5">
        <v>0</v>
      </c>
    </row>
    <row r="349" spans="1:16" ht="15.75" customHeight="1">
      <c r="A349" s="5">
        <v>2021</v>
      </c>
      <c r="B349" s="5" t="s">
        <v>18</v>
      </c>
      <c r="C349" s="5">
        <v>2</v>
      </c>
      <c r="D349" s="5">
        <v>2</v>
      </c>
      <c r="E349" s="5">
        <v>17430</v>
      </c>
      <c r="F349" s="5">
        <v>21695632</v>
      </c>
      <c r="G349" s="5">
        <v>156</v>
      </c>
      <c r="H349" s="5">
        <v>310392</v>
      </c>
      <c r="I349" s="5">
        <v>27200</v>
      </c>
      <c r="J349" s="5">
        <v>21093860</v>
      </c>
      <c r="K349" s="5">
        <v>1324874</v>
      </c>
      <c r="L349" s="5">
        <v>421518105</v>
      </c>
      <c r="M349" s="5">
        <v>891839</v>
      </c>
      <c r="N349" s="5">
        <v>12454506</v>
      </c>
      <c r="O349" s="5">
        <v>0</v>
      </c>
      <c r="P349" s="5">
        <v>0</v>
      </c>
    </row>
    <row r="350" spans="1:16" ht="15.75" customHeight="1">
      <c r="A350" s="5">
        <v>2021</v>
      </c>
      <c r="B350" s="5" t="s">
        <v>18</v>
      </c>
      <c r="C350" s="5">
        <v>2</v>
      </c>
      <c r="D350" s="5">
        <v>2</v>
      </c>
      <c r="E350" s="5">
        <v>21462</v>
      </c>
      <c r="F350" s="5">
        <v>21717094</v>
      </c>
      <c r="G350" s="5">
        <v>188</v>
      </c>
      <c r="H350" s="5">
        <v>310580</v>
      </c>
      <c r="I350" s="5">
        <v>25856</v>
      </c>
      <c r="J350" s="5">
        <v>21119716</v>
      </c>
      <c r="K350" s="5">
        <v>1524906</v>
      </c>
      <c r="L350" s="5">
        <v>423043011</v>
      </c>
      <c r="M350" s="5">
        <v>701378</v>
      </c>
      <c r="N350" s="5">
        <v>13155884</v>
      </c>
      <c r="O350" s="5">
        <v>0</v>
      </c>
      <c r="P350" s="5">
        <v>0</v>
      </c>
    </row>
    <row r="351" spans="1:16" ht="15.75" customHeight="1">
      <c r="A351" s="5">
        <v>2021</v>
      </c>
      <c r="B351" s="5" t="s">
        <v>18</v>
      </c>
      <c r="C351" s="5">
        <v>2</v>
      </c>
      <c r="D351" s="5">
        <v>2</v>
      </c>
      <c r="E351" s="5">
        <v>25078</v>
      </c>
      <c r="F351" s="5">
        <v>21742172</v>
      </c>
      <c r="G351" s="5">
        <v>220</v>
      </c>
      <c r="H351" s="5">
        <v>310800</v>
      </c>
      <c r="I351" s="5">
        <v>23592</v>
      </c>
      <c r="J351" s="5">
        <v>21143308</v>
      </c>
      <c r="K351" s="5">
        <v>1540009</v>
      </c>
      <c r="L351" s="5">
        <v>424583020</v>
      </c>
      <c r="M351" s="5">
        <v>803978</v>
      </c>
      <c r="N351" s="5">
        <v>13959862</v>
      </c>
      <c r="O351" s="5">
        <v>0</v>
      </c>
      <c r="P351" s="5">
        <v>0</v>
      </c>
    </row>
    <row r="352" spans="1:16" ht="15.75" customHeight="1">
      <c r="A352" s="5">
        <v>2021</v>
      </c>
      <c r="B352" s="5" t="s">
        <v>18</v>
      </c>
      <c r="C352" s="5">
        <v>2</v>
      </c>
      <c r="D352" s="5">
        <v>2</v>
      </c>
      <c r="E352" s="5">
        <v>18706</v>
      </c>
      <c r="F352" s="5">
        <v>21760878</v>
      </c>
      <c r="G352" s="5">
        <v>170</v>
      </c>
      <c r="H352" s="5">
        <v>310970</v>
      </c>
      <c r="I352" s="5">
        <v>31444</v>
      </c>
      <c r="J352" s="5">
        <v>21174752</v>
      </c>
      <c r="K352" s="5">
        <v>1601403</v>
      </c>
      <c r="L352" s="5">
        <v>426184423</v>
      </c>
      <c r="M352" s="5">
        <v>965159</v>
      </c>
      <c r="N352" s="5">
        <v>14925021</v>
      </c>
      <c r="O352" s="5">
        <v>0</v>
      </c>
      <c r="P352" s="5">
        <v>0</v>
      </c>
    </row>
    <row r="353" spans="1:16" ht="15.75" customHeight="1">
      <c r="A353" s="5">
        <v>2021</v>
      </c>
      <c r="B353" s="5" t="s">
        <v>18</v>
      </c>
      <c r="C353" s="5">
        <v>2</v>
      </c>
      <c r="D353" s="5">
        <v>2</v>
      </c>
      <c r="E353" s="5">
        <v>24274</v>
      </c>
      <c r="F353" s="5">
        <v>21785152</v>
      </c>
      <c r="G353" s="5">
        <v>208</v>
      </c>
      <c r="H353" s="5">
        <v>311178</v>
      </c>
      <c r="I353" s="5">
        <v>22716</v>
      </c>
      <c r="J353" s="5">
        <v>21197468</v>
      </c>
      <c r="K353" s="5">
        <v>1580227</v>
      </c>
      <c r="L353" s="5">
        <v>427764650</v>
      </c>
      <c r="M353" s="5">
        <v>910764</v>
      </c>
      <c r="N353" s="5">
        <v>15835785</v>
      </c>
      <c r="O353" s="5">
        <v>0</v>
      </c>
      <c r="P353" s="5">
        <v>0</v>
      </c>
    </row>
    <row r="354" spans="1:16" ht="15.75" customHeight="1">
      <c r="A354" s="5">
        <v>2021</v>
      </c>
      <c r="B354" s="5" t="s">
        <v>18</v>
      </c>
      <c r="C354" s="5">
        <v>2</v>
      </c>
      <c r="D354" s="5">
        <v>2</v>
      </c>
      <c r="E354" s="5">
        <v>24396</v>
      </c>
      <c r="F354" s="5">
        <v>21809548</v>
      </c>
      <c r="G354" s="5">
        <v>178</v>
      </c>
      <c r="H354" s="5">
        <v>311356</v>
      </c>
      <c r="I354" s="5">
        <v>22214</v>
      </c>
      <c r="J354" s="5">
        <v>21219682</v>
      </c>
      <c r="K354" s="5">
        <v>1524509</v>
      </c>
      <c r="L354" s="5">
        <v>429289159</v>
      </c>
      <c r="M354" s="5">
        <v>529618</v>
      </c>
      <c r="N354" s="5">
        <v>16365403</v>
      </c>
      <c r="O354" s="5">
        <v>47041</v>
      </c>
      <c r="P354" s="5">
        <v>47041</v>
      </c>
    </row>
    <row r="355" spans="1:16" ht="15.75" customHeight="1">
      <c r="A355" s="5">
        <v>2021</v>
      </c>
      <c r="B355" s="5" t="s">
        <v>18</v>
      </c>
      <c r="C355" s="5">
        <v>2</v>
      </c>
      <c r="D355" s="5">
        <v>2</v>
      </c>
      <c r="E355" s="5">
        <v>23412</v>
      </c>
      <c r="F355" s="5">
        <v>21832960</v>
      </c>
      <c r="G355" s="5">
        <v>182</v>
      </c>
      <c r="H355" s="5">
        <v>311538</v>
      </c>
      <c r="I355" s="5">
        <v>19000</v>
      </c>
      <c r="J355" s="5">
        <v>21238682</v>
      </c>
      <c r="K355" s="5">
        <v>1200171</v>
      </c>
      <c r="L355" s="5">
        <v>430489330</v>
      </c>
      <c r="M355" s="5">
        <v>40047</v>
      </c>
      <c r="N355" s="5">
        <v>16405450</v>
      </c>
      <c r="O355" s="5">
        <v>1651</v>
      </c>
      <c r="P355" s="5">
        <v>48692</v>
      </c>
    </row>
    <row r="356" spans="1:16" ht="15.75" customHeight="1">
      <c r="A356" s="5">
        <v>2021</v>
      </c>
      <c r="B356" s="5" t="s">
        <v>18</v>
      </c>
      <c r="C356" s="5">
        <v>2</v>
      </c>
      <c r="D356" s="5">
        <v>3</v>
      </c>
      <c r="E356" s="5">
        <v>18172</v>
      </c>
      <c r="F356" s="5">
        <v>21851132</v>
      </c>
      <c r="G356" s="5">
        <v>164</v>
      </c>
      <c r="H356" s="5">
        <v>311702</v>
      </c>
      <c r="I356" s="5">
        <v>23586</v>
      </c>
      <c r="J356" s="5">
        <v>21262268</v>
      </c>
      <c r="K356" s="5">
        <v>1191659</v>
      </c>
      <c r="L356" s="5">
        <v>431680989</v>
      </c>
      <c r="M356" s="5">
        <v>583024</v>
      </c>
      <c r="N356" s="5">
        <v>16988474</v>
      </c>
      <c r="O356" s="5">
        <v>268156</v>
      </c>
      <c r="P356" s="5">
        <v>316848</v>
      </c>
    </row>
    <row r="357" spans="1:16" ht="15.75" customHeight="1">
      <c r="A357" s="5">
        <v>2021</v>
      </c>
      <c r="B357" s="5" t="s">
        <v>18</v>
      </c>
      <c r="C357" s="5">
        <v>2</v>
      </c>
      <c r="D357" s="5">
        <v>3</v>
      </c>
      <c r="E357" s="5">
        <v>23184</v>
      </c>
      <c r="F357" s="5">
        <v>21874316</v>
      </c>
      <c r="G357" s="5">
        <v>198</v>
      </c>
      <c r="H357" s="5">
        <v>311900</v>
      </c>
      <c r="I357" s="5">
        <v>23672</v>
      </c>
      <c r="J357" s="5">
        <v>21285940</v>
      </c>
      <c r="K357" s="5">
        <v>1351626</v>
      </c>
      <c r="L357" s="5">
        <v>433032615</v>
      </c>
      <c r="M357" s="5">
        <v>301425</v>
      </c>
      <c r="N357" s="5">
        <v>17289899</v>
      </c>
      <c r="O357" s="5">
        <v>226338</v>
      </c>
      <c r="P357" s="5">
        <v>543186</v>
      </c>
    </row>
    <row r="358" spans="1:16" ht="15.75" customHeight="1">
      <c r="A358" s="5">
        <v>2021</v>
      </c>
      <c r="B358" s="5" t="s">
        <v>18</v>
      </c>
      <c r="C358" s="5">
        <v>2</v>
      </c>
      <c r="D358" s="5">
        <v>3</v>
      </c>
      <c r="E358" s="5">
        <v>25724</v>
      </c>
      <c r="F358" s="5">
        <v>21900040</v>
      </c>
      <c r="G358" s="5">
        <v>200</v>
      </c>
      <c r="H358" s="5">
        <v>312100</v>
      </c>
      <c r="I358" s="5">
        <v>24056</v>
      </c>
      <c r="J358" s="5">
        <v>21309996</v>
      </c>
      <c r="K358" s="5">
        <v>1463010</v>
      </c>
      <c r="L358" s="5">
        <v>434495625</v>
      </c>
      <c r="M358" s="5">
        <v>627562</v>
      </c>
      <c r="N358" s="5">
        <v>17917461</v>
      </c>
      <c r="O358" s="5">
        <v>178509</v>
      </c>
      <c r="P358" s="5">
        <v>721695</v>
      </c>
    </row>
    <row r="359" spans="1:16" ht="15.75" customHeight="1">
      <c r="A359" s="5">
        <v>2021</v>
      </c>
      <c r="B359" s="5" t="s">
        <v>18</v>
      </c>
      <c r="C359" s="5">
        <v>2</v>
      </c>
      <c r="D359" s="5">
        <v>3</v>
      </c>
      <c r="E359" s="5">
        <v>26476</v>
      </c>
      <c r="F359" s="5">
        <v>21926516</v>
      </c>
      <c r="G359" s="5">
        <v>200</v>
      </c>
      <c r="H359" s="5">
        <v>312300</v>
      </c>
      <c r="I359" s="5">
        <v>21826</v>
      </c>
      <c r="J359" s="5">
        <v>21331822</v>
      </c>
      <c r="K359" s="5">
        <v>1521908</v>
      </c>
      <c r="L359" s="5">
        <v>436017533</v>
      </c>
      <c r="M359" s="5">
        <v>1009902</v>
      </c>
      <c r="N359" s="5">
        <v>18927363</v>
      </c>
      <c r="O359" s="5">
        <v>477944</v>
      </c>
      <c r="P359" s="5">
        <v>1199639</v>
      </c>
    </row>
    <row r="360" spans="1:16" ht="15.75" customHeight="1">
      <c r="A360" s="5">
        <v>2021</v>
      </c>
      <c r="B360" s="5" t="s">
        <v>18</v>
      </c>
      <c r="C360" s="5">
        <v>2</v>
      </c>
      <c r="D360" s="5">
        <v>3</v>
      </c>
      <c r="E360" s="5">
        <v>27832</v>
      </c>
      <c r="F360" s="5">
        <v>21954348</v>
      </c>
      <c r="G360" s="5">
        <v>200</v>
      </c>
      <c r="H360" s="5">
        <v>312500</v>
      </c>
      <c r="I360" s="5">
        <v>20430</v>
      </c>
      <c r="J360" s="5">
        <v>21352252</v>
      </c>
      <c r="K360" s="5">
        <v>1571442</v>
      </c>
      <c r="L360" s="5">
        <v>437588975</v>
      </c>
      <c r="M360" s="5">
        <v>543927</v>
      </c>
      <c r="N360" s="5">
        <v>19471290</v>
      </c>
      <c r="O360" s="5">
        <v>467719</v>
      </c>
      <c r="P360" s="5">
        <v>1667358</v>
      </c>
    </row>
    <row r="361" spans="1:16" ht="15.75" customHeight="1">
      <c r="A361" s="5">
        <v>2021</v>
      </c>
      <c r="B361" s="5" t="s">
        <v>18</v>
      </c>
      <c r="C361" s="5">
        <v>2</v>
      </c>
      <c r="D361" s="5">
        <v>3</v>
      </c>
      <c r="E361" s="5">
        <v>27838</v>
      </c>
      <c r="F361" s="5">
        <v>21982186</v>
      </c>
      <c r="G361" s="5">
        <v>178</v>
      </c>
      <c r="H361" s="5">
        <v>312678</v>
      </c>
      <c r="I361" s="5">
        <v>22826</v>
      </c>
      <c r="J361" s="5">
        <v>21375078</v>
      </c>
      <c r="K361" s="5">
        <v>1440552</v>
      </c>
      <c r="L361" s="5">
        <v>439029527</v>
      </c>
      <c r="M361" s="5">
        <v>471215</v>
      </c>
      <c r="N361" s="5">
        <v>19942505</v>
      </c>
      <c r="O361" s="5">
        <v>222336</v>
      </c>
      <c r="P361" s="5">
        <v>1889694</v>
      </c>
    </row>
    <row r="362" spans="1:16" ht="15.75" customHeight="1">
      <c r="A362" s="5">
        <v>2021</v>
      </c>
      <c r="B362" s="5" t="s">
        <v>18</v>
      </c>
      <c r="C362" s="5">
        <v>2</v>
      </c>
      <c r="D362" s="5">
        <v>3</v>
      </c>
      <c r="E362" s="5">
        <v>28556</v>
      </c>
      <c r="F362" s="5">
        <v>22010742</v>
      </c>
      <c r="G362" s="5">
        <v>166</v>
      </c>
      <c r="H362" s="5">
        <v>312844</v>
      </c>
      <c r="I362" s="5">
        <v>19430</v>
      </c>
      <c r="J362" s="5">
        <v>21394508</v>
      </c>
      <c r="K362" s="5">
        <v>1337352</v>
      </c>
      <c r="L362" s="5">
        <v>440366879</v>
      </c>
      <c r="M362" s="5">
        <v>45705</v>
      </c>
      <c r="N362" s="5">
        <v>19988210</v>
      </c>
      <c r="O362" s="5">
        <v>14232</v>
      </c>
      <c r="P362" s="5">
        <v>1903926</v>
      </c>
    </row>
    <row r="363" spans="1:16" ht="15.75" customHeight="1">
      <c r="A363" s="5">
        <v>2021</v>
      </c>
      <c r="B363" s="5" t="s">
        <v>18</v>
      </c>
      <c r="C363" s="5">
        <v>2</v>
      </c>
      <c r="D363" s="5">
        <v>4</v>
      </c>
      <c r="E363" s="5">
        <v>20988</v>
      </c>
      <c r="F363" s="5">
        <v>22031730</v>
      </c>
      <c r="G363" s="5">
        <v>152</v>
      </c>
      <c r="H363" s="5">
        <v>312996</v>
      </c>
      <c r="I363" s="5">
        <v>26466</v>
      </c>
      <c r="J363" s="5">
        <v>21420974</v>
      </c>
      <c r="K363" s="5">
        <v>1293135</v>
      </c>
      <c r="L363" s="5">
        <v>441660014</v>
      </c>
      <c r="M363" s="5">
        <v>629376</v>
      </c>
      <c r="N363" s="5">
        <v>20617586</v>
      </c>
      <c r="O363" s="5">
        <v>577415</v>
      </c>
      <c r="P363" s="5">
        <v>2481341</v>
      </c>
    </row>
    <row r="364" spans="1:16" ht="15.75" customHeight="1">
      <c r="A364" s="5">
        <v>2021</v>
      </c>
      <c r="B364" s="5" t="s">
        <v>18</v>
      </c>
      <c r="C364" s="5">
        <v>2</v>
      </c>
      <c r="D364" s="5">
        <v>4</v>
      </c>
      <c r="E364" s="5">
        <v>27364</v>
      </c>
      <c r="F364" s="5">
        <v>22059094</v>
      </c>
      <c r="G364" s="5">
        <v>206</v>
      </c>
      <c r="H364" s="5">
        <v>313202</v>
      </c>
      <c r="I364" s="5">
        <v>27938</v>
      </c>
      <c r="J364" s="5">
        <v>21448912</v>
      </c>
      <c r="K364" s="5">
        <v>1528044</v>
      </c>
      <c r="L364" s="5">
        <v>443188058</v>
      </c>
      <c r="M364" s="5">
        <v>499731</v>
      </c>
      <c r="N364" s="5">
        <v>21117317</v>
      </c>
      <c r="O364" s="5">
        <v>278245</v>
      </c>
      <c r="P364" s="5">
        <v>2759586</v>
      </c>
    </row>
    <row r="365" spans="1:16" ht="15.75" customHeight="1">
      <c r="A365" s="5">
        <v>2021</v>
      </c>
      <c r="B365" s="5" t="s">
        <v>18</v>
      </c>
      <c r="C365" s="5">
        <v>2</v>
      </c>
      <c r="D365" s="5">
        <v>4</v>
      </c>
      <c r="E365" s="5">
        <v>33860</v>
      </c>
      <c r="F365" s="5">
        <v>22092954</v>
      </c>
      <c r="G365" s="5">
        <v>282</v>
      </c>
      <c r="H365" s="5">
        <v>313484</v>
      </c>
      <c r="I365" s="5">
        <v>24200</v>
      </c>
      <c r="J365" s="5">
        <v>21473112</v>
      </c>
      <c r="K365" s="5">
        <v>1558656</v>
      </c>
      <c r="L365" s="5">
        <v>444746714</v>
      </c>
      <c r="M365" s="5">
        <v>522957</v>
      </c>
      <c r="N365" s="5">
        <v>21640274</v>
      </c>
      <c r="O365" s="5">
        <v>434012</v>
      </c>
      <c r="P365" s="5">
        <v>3193598</v>
      </c>
    </row>
    <row r="366" spans="1:16" ht="15.75" customHeight="1">
      <c r="A366" s="5">
        <v>2021</v>
      </c>
      <c r="B366" s="5" t="s">
        <v>18</v>
      </c>
      <c r="C366" s="5">
        <v>2</v>
      </c>
      <c r="D366" s="5">
        <v>4</v>
      </c>
      <c r="E366" s="5">
        <v>33198</v>
      </c>
      <c r="F366" s="5">
        <v>22126152</v>
      </c>
      <c r="G366" s="5">
        <v>238</v>
      </c>
      <c r="H366" s="5">
        <v>313722</v>
      </c>
      <c r="I366" s="5">
        <v>24444</v>
      </c>
      <c r="J366" s="5">
        <v>21497556</v>
      </c>
      <c r="K366" s="5">
        <v>1640636</v>
      </c>
      <c r="L366" s="5">
        <v>446387350</v>
      </c>
      <c r="M366" s="5">
        <v>715470</v>
      </c>
      <c r="N366" s="5">
        <v>22355744</v>
      </c>
      <c r="O366" s="5">
        <v>831466</v>
      </c>
      <c r="P366" s="5">
        <v>4025064</v>
      </c>
    </row>
    <row r="367" spans="1:16" ht="15.75" customHeight="1">
      <c r="A367" s="5">
        <v>2021</v>
      </c>
      <c r="B367" s="5" t="s">
        <v>18</v>
      </c>
      <c r="C367" s="5">
        <v>2</v>
      </c>
      <c r="D367" s="5">
        <v>4</v>
      </c>
      <c r="E367" s="5">
        <v>33124</v>
      </c>
      <c r="F367" s="5">
        <v>22159276</v>
      </c>
      <c r="G367" s="5">
        <v>228</v>
      </c>
      <c r="H367" s="5">
        <v>313950</v>
      </c>
      <c r="I367" s="5">
        <v>25580</v>
      </c>
      <c r="J367" s="5">
        <v>21523136</v>
      </c>
      <c r="K367" s="5">
        <v>1726521</v>
      </c>
      <c r="L367" s="5">
        <v>448113871</v>
      </c>
      <c r="M367" s="5">
        <v>639870</v>
      </c>
      <c r="N367" s="5">
        <v>22995614</v>
      </c>
      <c r="O367" s="5">
        <v>838672</v>
      </c>
      <c r="P367" s="5">
        <v>4863736</v>
      </c>
    </row>
    <row r="368" spans="1:16" ht="15.75" customHeight="1">
      <c r="A368" s="5">
        <v>2021</v>
      </c>
      <c r="B368" s="5" t="s">
        <v>18</v>
      </c>
      <c r="C368" s="5">
        <v>2</v>
      </c>
      <c r="D368" s="5">
        <v>4</v>
      </c>
      <c r="E368" s="5">
        <v>33610</v>
      </c>
      <c r="F368" s="5">
        <v>22192886</v>
      </c>
      <c r="G368" s="5">
        <v>222</v>
      </c>
      <c r="H368" s="5">
        <v>314172</v>
      </c>
      <c r="I368" s="5">
        <v>23418</v>
      </c>
      <c r="J368" s="5">
        <v>21546554</v>
      </c>
      <c r="K368" s="5">
        <v>1648009</v>
      </c>
      <c r="L368" s="5">
        <v>449761880</v>
      </c>
      <c r="M368" s="5">
        <v>56406</v>
      </c>
      <c r="N368" s="5">
        <v>23052020</v>
      </c>
      <c r="O368" s="5">
        <v>2313</v>
      </c>
      <c r="P368" s="5">
        <v>4866049</v>
      </c>
    </row>
    <row r="369" spans="1:16" ht="15.75" customHeight="1">
      <c r="A369" s="5">
        <v>2021</v>
      </c>
      <c r="B369" s="5" t="s">
        <v>18</v>
      </c>
      <c r="C369" s="5">
        <v>2</v>
      </c>
      <c r="D369" s="5">
        <v>4</v>
      </c>
      <c r="E369" s="5">
        <v>31228</v>
      </c>
      <c r="F369" s="5">
        <v>22224114</v>
      </c>
      <c r="G369" s="5">
        <v>216</v>
      </c>
      <c r="H369" s="5">
        <v>314388</v>
      </c>
      <c r="I369" s="5">
        <v>22582</v>
      </c>
      <c r="J369" s="5">
        <v>21569136</v>
      </c>
      <c r="K369" s="5">
        <v>1416707</v>
      </c>
      <c r="L369" s="5">
        <v>451178587</v>
      </c>
      <c r="M369" s="5">
        <v>0</v>
      </c>
      <c r="N369" s="5">
        <v>23052020</v>
      </c>
      <c r="O369" s="5">
        <v>0</v>
      </c>
      <c r="P369" s="5">
        <v>4866049</v>
      </c>
    </row>
    <row r="370" spans="1:16" ht="15.75" customHeight="1">
      <c r="A370" s="5">
        <v>2021</v>
      </c>
      <c r="B370" s="5" t="s">
        <v>32</v>
      </c>
      <c r="C370" s="5">
        <v>3</v>
      </c>
      <c r="D370" s="5">
        <v>1</v>
      </c>
      <c r="E370" s="5">
        <v>24540</v>
      </c>
      <c r="F370" s="5">
        <v>22248654</v>
      </c>
      <c r="G370" s="5">
        <v>184</v>
      </c>
      <c r="H370" s="5">
        <v>314572</v>
      </c>
      <c r="I370" s="5">
        <v>24944</v>
      </c>
      <c r="J370" s="5">
        <v>21594080</v>
      </c>
      <c r="K370" s="5">
        <v>1401908</v>
      </c>
      <c r="L370" s="5">
        <v>452580495</v>
      </c>
      <c r="M370" s="5">
        <v>752079</v>
      </c>
      <c r="N370" s="5">
        <v>23804099</v>
      </c>
      <c r="O370" s="5">
        <v>280466</v>
      </c>
      <c r="P370" s="5">
        <v>5146515</v>
      </c>
    </row>
    <row r="371" spans="1:16" ht="15.75" customHeight="1">
      <c r="A371" s="5">
        <v>2021</v>
      </c>
      <c r="B371" s="5" t="s">
        <v>32</v>
      </c>
      <c r="C371" s="5">
        <v>3</v>
      </c>
      <c r="D371" s="5">
        <v>1</v>
      </c>
      <c r="E371" s="5">
        <v>29996</v>
      </c>
      <c r="F371" s="5">
        <v>22278650</v>
      </c>
      <c r="G371" s="5">
        <v>196</v>
      </c>
      <c r="H371" s="5">
        <v>314768</v>
      </c>
      <c r="I371" s="5">
        <v>26226</v>
      </c>
      <c r="J371" s="5">
        <v>21620306</v>
      </c>
      <c r="K371" s="5">
        <v>1592023</v>
      </c>
      <c r="L371" s="5">
        <v>454172518</v>
      </c>
      <c r="M371" s="5">
        <v>1206934</v>
      </c>
      <c r="N371" s="5">
        <v>25011033</v>
      </c>
      <c r="O371" s="5">
        <v>230886</v>
      </c>
      <c r="P371" s="5">
        <v>5377401</v>
      </c>
    </row>
    <row r="372" spans="1:16" ht="15.75" customHeight="1">
      <c r="A372" s="5">
        <v>2021</v>
      </c>
      <c r="B372" s="5" t="s">
        <v>32</v>
      </c>
      <c r="C372" s="5">
        <v>3</v>
      </c>
      <c r="D372" s="5">
        <v>1</v>
      </c>
      <c r="E372" s="5">
        <v>34850</v>
      </c>
      <c r="F372" s="5">
        <v>22313500</v>
      </c>
      <c r="G372" s="5">
        <v>174</v>
      </c>
      <c r="H372" s="5">
        <v>314942</v>
      </c>
      <c r="I372" s="5">
        <v>28142</v>
      </c>
      <c r="J372" s="5">
        <v>21648448</v>
      </c>
      <c r="K372" s="5">
        <v>1619923</v>
      </c>
      <c r="L372" s="5">
        <v>455792441</v>
      </c>
      <c r="M372" s="5">
        <v>1577514</v>
      </c>
      <c r="N372" s="5">
        <v>26588547</v>
      </c>
      <c r="O372" s="5">
        <v>324189</v>
      </c>
      <c r="P372" s="5">
        <v>5701590</v>
      </c>
    </row>
    <row r="373" spans="1:16" ht="15.75" customHeight="1">
      <c r="A373" s="5">
        <v>2021</v>
      </c>
      <c r="B373" s="5" t="s">
        <v>32</v>
      </c>
      <c r="C373" s="5">
        <v>3</v>
      </c>
      <c r="D373" s="5">
        <v>1</v>
      </c>
      <c r="E373" s="5">
        <v>33648</v>
      </c>
      <c r="F373" s="5">
        <v>22347148</v>
      </c>
      <c r="G373" s="5">
        <v>226</v>
      </c>
      <c r="H373" s="5">
        <v>315168</v>
      </c>
      <c r="I373" s="5">
        <v>27576</v>
      </c>
      <c r="J373" s="5">
        <v>21676024</v>
      </c>
      <c r="K373" s="5">
        <v>1616008</v>
      </c>
      <c r="L373" s="5">
        <v>457408449</v>
      </c>
      <c r="M373" s="5">
        <v>2033154</v>
      </c>
      <c r="N373" s="5">
        <v>28621701</v>
      </c>
      <c r="O373" s="5">
        <v>662195</v>
      </c>
      <c r="P373" s="5">
        <v>6363785</v>
      </c>
    </row>
    <row r="374" spans="1:16" ht="15.75" customHeight="1">
      <c r="A374" s="5">
        <v>2021</v>
      </c>
      <c r="B374" s="5" t="s">
        <v>32</v>
      </c>
      <c r="C374" s="5">
        <v>3</v>
      </c>
      <c r="D374" s="5">
        <v>1</v>
      </c>
      <c r="E374" s="5">
        <v>36648</v>
      </c>
      <c r="F374" s="5">
        <v>22383796</v>
      </c>
      <c r="G374" s="5">
        <v>218</v>
      </c>
      <c r="H374" s="5">
        <v>315386</v>
      </c>
      <c r="I374" s="5">
        <v>28372</v>
      </c>
      <c r="J374" s="5">
        <v>21704396</v>
      </c>
      <c r="K374" s="5">
        <v>1621511</v>
      </c>
      <c r="L374" s="5">
        <v>459029960</v>
      </c>
      <c r="M374" s="5">
        <v>2320443</v>
      </c>
      <c r="N374" s="5">
        <v>30942144</v>
      </c>
      <c r="O374" s="5">
        <v>583299</v>
      </c>
      <c r="P374" s="5">
        <v>6947084</v>
      </c>
    </row>
    <row r="375" spans="1:16" ht="15.75" customHeight="1">
      <c r="A375" s="5">
        <v>2021</v>
      </c>
      <c r="B375" s="5" t="s">
        <v>32</v>
      </c>
      <c r="C375" s="5">
        <v>3</v>
      </c>
      <c r="D375" s="5">
        <v>1</v>
      </c>
      <c r="E375" s="5">
        <v>37448</v>
      </c>
      <c r="F375" s="5">
        <v>22421244</v>
      </c>
      <c r="G375" s="5">
        <v>200</v>
      </c>
      <c r="H375" s="5">
        <v>315586</v>
      </c>
      <c r="I375" s="5">
        <v>28758</v>
      </c>
      <c r="J375" s="5">
        <v>21733154</v>
      </c>
      <c r="K375" s="5">
        <v>1582651</v>
      </c>
      <c r="L375" s="5">
        <v>460612611</v>
      </c>
      <c r="M375" s="5">
        <v>2278628</v>
      </c>
      <c r="N375" s="5">
        <v>33220772</v>
      </c>
      <c r="O375" s="5">
        <v>504640</v>
      </c>
      <c r="P375" s="5">
        <v>7451724</v>
      </c>
    </row>
    <row r="376" spans="1:16" ht="15.75" customHeight="1">
      <c r="A376" s="5">
        <v>2021</v>
      </c>
      <c r="B376" s="5" t="s">
        <v>32</v>
      </c>
      <c r="C376" s="5">
        <v>3</v>
      </c>
      <c r="D376" s="5">
        <v>1</v>
      </c>
      <c r="E376" s="5">
        <v>37300</v>
      </c>
      <c r="F376" s="5">
        <v>22458544</v>
      </c>
      <c r="G376" s="5">
        <v>194</v>
      </c>
      <c r="H376" s="5">
        <v>315780</v>
      </c>
      <c r="I376" s="5">
        <v>28606</v>
      </c>
      <c r="J376" s="5">
        <v>21761760</v>
      </c>
      <c r="K376" s="5">
        <v>1359734</v>
      </c>
      <c r="L376" s="5">
        <v>461972345</v>
      </c>
      <c r="M376" s="5">
        <v>114059</v>
      </c>
      <c r="N376" s="5">
        <v>33334831</v>
      </c>
      <c r="O376" s="5">
        <v>13843</v>
      </c>
      <c r="P376" s="5">
        <v>7465567</v>
      </c>
    </row>
    <row r="377" spans="1:16" ht="15.75" customHeight="1">
      <c r="A377" s="5">
        <v>2021</v>
      </c>
      <c r="B377" s="5" t="s">
        <v>32</v>
      </c>
      <c r="C377" s="5">
        <v>3</v>
      </c>
      <c r="D377" s="5">
        <v>2</v>
      </c>
      <c r="E377" s="5">
        <v>30706</v>
      </c>
      <c r="F377" s="5">
        <v>22489250</v>
      </c>
      <c r="G377" s="5">
        <v>152</v>
      </c>
      <c r="H377" s="5">
        <v>315932</v>
      </c>
      <c r="I377" s="5">
        <v>33212</v>
      </c>
      <c r="J377" s="5">
        <v>21794972</v>
      </c>
      <c r="K377" s="5">
        <v>1387315</v>
      </c>
      <c r="L377" s="5">
        <v>463359660</v>
      </c>
      <c r="M377" s="5">
        <v>3383968</v>
      </c>
      <c r="N377" s="5">
        <v>36718799</v>
      </c>
      <c r="O377" s="5">
        <v>604759</v>
      </c>
      <c r="P377" s="5">
        <v>8070326</v>
      </c>
    </row>
    <row r="378" spans="1:16" ht="15.75" customHeight="1">
      <c r="A378" s="5">
        <v>2021</v>
      </c>
      <c r="B378" s="5" t="s">
        <v>32</v>
      </c>
      <c r="C378" s="5">
        <v>3</v>
      </c>
      <c r="D378" s="5">
        <v>2</v>
      </c>
      <c r="E378" s="5">
        <v>35746</v>
      </c>
      <c r="F378" s="5">
        <v>22524996</v>
      </c>
      <c r="G378" s="5">
        <v>266</v>
      </c>
      <c r="H378" s="5">
        <v>316198</v>
      </c>
      <c r="I378" s="5">
        <v>41286</v>
      </c>
      <c r="J378" s="5">
        <v>21836258</v>
      </c>
      <c r="K378" s="5">
        <v>1553973</v>
      </c>
      <c r="L378" s="5">
        <v>464913633</v>
      </c>
      <c r="M378" s="5">
        <v>2081599</v>
      </c>
      <c r="N378" s="5">
        <v>38800398</v>
      </c>
      <c r="O378" s="5">
        <v>593007</v>
      </c>
      <c r="P378" s="5">
        <v>8663333</v>
      </c>
    </row>
    <row r="379" spans="1:16" ht="15.75" customHeight="1">
      <c r="A379" s="5">
        <v>2021</v>
      </c>
      <c r="B379" s="5" t="s">
        <v>32</v>
      </c>
      <c r="C379" s="5">
        <v>3</v>
      </c>
      <c r="D379" s="5">
        <v>2</v>
      </c>
      <c r="E379" s="5">
        <v>45702</v>
      </c>
      <c r="F379" s="5">
        <v>22570698</v>
      </c>
      <c r="G379" s="5">
        <v>250</v>
      </c>
      <c r="H379" s="5">
        <v>316448</v>
      </c>
      <c r="I379" s="5">
        <v>36308</v>
      </c>
      <c r="J379" s="5">
        <v>21872566</v>
      </c>
      <c r="K379" s="5">
        <v>1635068</v>
      </c>
      <c r="L379" s="5">
        <v>466548701</v>
      </c>
      <c r="M379" s="5">
        <v>2032818</v>
      </c>
      <c r="N379" s="5">
        <v>40833216</v>
      </c>
      <c r="O379" s="5">
        <v>567515</v>
      </c>
      <c r="P379" s="5">
        <v>9230848</v>
      </c>
    </row>
    <row r="380" spans="1:16" ht="15.75" customHeight="1">
      <c r="A380" s="5">
        <v>2021</v>
      </c>
      <c r="B380" s="5" t="s">
        <v>32</v>
      </c>
      <c r="C380" s="5">
        <v>3</v>
      </c>
      <c r="D380" s="5">
        <v>2</v>
      </c>
      <c r="E380" s="5">
        <v>46596</v>
      </c>
      <c r="F380" s="5">
        <v>22617294</v>
      </c>
      <c r="G380" s="5">
        <v>238</v>
      </c>
      <c r="H380" s="5">
        <v>316686</v>
      </c>
      <c r="I380" s="5">
        <v>30184</v>
      </c>
      <c r="J380" s="5">
        <v>21902750</v>
      </c>
      <c r="K380" s="5">
        <v>1607486</v>
      </c>
      <c r="L380" s="5">
        <v>468156187</v>
      </c>
      <c r="M380" s="5">
        <v>781786</v>
      </c>
      <c r="N380" s="5">
        <v>41615002</v>
      </c>
      <c r="O380" s="5">
        <v>147275</v>
      </c>
      <c r="P380" s="5">
        <v>9378123</v>
      </c>
    </row>
    <row r="381" spans="1:16" ht="15.75" customHeight="1">
      <c r="A381" s="5">
        <v>2021</v>
      </c>
      <c r="B381" s="5" t="s">
        <v>32</v>
      </c>
      <c r="C381" s="5">
        <v>3</v>
      </c>
      <c r="D381" s="5">
        <v>2</v>
      </c>
      <c r="E381" s="5">
        <v>49690</v>
      </c>
      <c r="F381" s="5">
        <v>22666984</v>
      </c>
      <c r="G381" s="5">
        <v>280</v>
      </c>
      <c r="H381" s="5">
        <v>316966</v>
      </c>
      <c r="I381" s="5">
        <v>39944</v>
      </c>
      <c r="J381" s="5">
        <v>21942694</v>
      </c>
      <c r="K381" s="5">
        <v>1622987</v>
      </c>
      <c r="L381" s="5">
        <v>469779174</v>
      </c>
      <c r="M381" s="5">
        <v>3264797</v>
      </c>
      <c r="N381" s="5">
        <v>44879799</v>
      </c>
      <c r="O381" s="5">
        <v>817514</v>
      </c>
      <c r="P381" s="5">
        <v>10195637</v>
      </c>
    </row>
    <row r="382" spans="1:16" ht="15.75" customHeight="1">
      <c r="A382" s="5">
        <v>2021</v>
      </c>
      <c r="B382" s="5" t="s">
        <v>32</v>
      </c>
      <c r="C382" s="5">
        <v>3</v>
      </c>
      <c r="D382" s="5">
        <v>2</v>
      </c>
      <c r="E382" s="5">
        <v>50308</v>
      </c>
      <c r="F382" s="5">
        <v>22717292</v>
      </c>
      <c r="G382" s="5">
        <v>318</v>
      </c>
      <c r="H382" s="5">
        <v>317284</v>
      </c>
      <c r="I382" s="5">
        <v>33016</v>
      </c>
      <c r="J382" s="5">
        <v>21975710</v>
      </c>
      <c r="K382" s="5">
        <v>1705165</v>
      </c>
      <c r="L382" s="5">
        <v>471484339</v>
      </c>
      <c r="M382" s="5">
        <v>2445451</v>
      </c>
      <c r="N382" s="5">
        <v>47325250</v>
      </c>
      <c r="O382" s="5">
        <v>560315</v>
      </c>
      <c r="P382" s="5">
        <v>10755952</v>
      </c>
    </row>
    <row r="383" spans="1:16" ht="15.75" customHeight="1">
      <c r="A383" s="5">
        <v>2021</v>
      </c>
      <c r="B383" s="5" t="s">
        <v>32</v>
      </c>
      <c r="C383" s="5">
        <v>3</v>
      </c>
      <c r="D383" s="5">
        <v>2</v>
      </c>
      <c r="E383" s="5">
        <v>53026</v>
      </c>
      <c r="F383" s="5">
        <v>22770318</v>
      </c>
      <c r="G383" s="5">
        <v>240</v>
      </c>
      <c r="H383" s="5">
        <v>317524</v>
      </c>
      <c r="I383" s="5">
        <v>35180</v>
      </c>
      <c r="J383" s="5">
        <v>22010890</v>
      </c>
      <c r="K383" s="5">
        <v>1558359</v>
      </c>
      <c r="L383" s="5">
        <v>473042698</v>
      </c>
      <c r="M383" s="5">
        <v>288959</v>
      </c>
      <c r="N383" s="5">
        <v>47614209</v>
      </c>
      <c r="O383" s="5">
        <v>49193</v>
      </c>
      <c r="P383" s="5">
        <v>10805145</v>
      </c>
    </row>
    <row r="384" spans="1:16" ht="15.75" customHeight="1">
      <c r="A384" s="5">
        <v>2021</v>
      </c>
      <c r="B384" s="5" t="s">
        <v>32</v>
      </c>
      <c r="C384" s="5">
        <v>3</v>
      </c>
      <c r="D384" s="5">
        <v>3</v>
      </c>
      <c r="E384" s="5">
        <v>48874</v>
      </c>
      <c r="F384" s="5">
        <v>22819192</v>
      </c>
      <c r="G384" s="5">
        <v>260</v>
      </c>
      <c r="H384" s="5">
        <v>317784</v>
      </c>
      <c r="I384" s="5">
        <v>40372</v>
      </c>
      <c r="J384" s="5">
        <v>22051262</v>
      </c>
      <c r="K384" s="5">
        <v>1617456</v>
      </c>
      <c r="L384" s="5">
        <v>474660154</v>
      </c>
      <c r="M384" s="5">
        <v>5233677</v>
      </c>
      <c r="N384" s="5">
        <v>52847886</v>
      </c>
      <c r="O384" s="5">
        <v>803617</v>
      </c>
      <c r="P384" s="5">
        <v>11608762</v>
      </c>
    </row>
    <row r="385" spans="1:16" ht="15.75" customHeight="1">
      <c r="A385" s="5">
        <v>2021</v>
      </c>
      <c r="B385" s="5" t="s">
        <v>32</v>
      </c>
      <c r="C385" s="5">
        <v>3</v>
      </c>
      <c r="D385" s="5">
        <v>3</v>
      </c>
      <c r="E385" s="5">
        <v>57738</v>
      </c>
      <c r="F385" s="5">
        <v>22876930</v>
      </c>
      <c r="G385" s="5">
        <v>374</v>
      </c>
      <c r="H385" s="5">
        <v>318158</v>
      </c>
      <c r="I385" s="5">
        <v>35492</v>
      </c>
      <c r="J385" s="5">
        <v>22086754</v>
      </c>
      <c r="K385" s="5">
        <v>1851916</v>
      </c>
      <c r="L385" s="5">
        <v>476512070</v>
      </c>
      <c r="M385" s="5">
        <v>3541676</v>
      </c>
      <c r="N385" s="5">
        <v>56389562</v>
      </c>
      <c r="O385" s="5">
        <v>646419</v>
      </c>
      <c r="P385" s="5">
        <v>12255181</v>
      </c>
    </row>
    <row r="386" spans="1:16" ht="15.75" customHeight="1">
      <c r="A386" s="5">
        <v>2021</v>
      </c>
      <c r="B386" s="5" t="s">
        <v>32</v>
      </c>
      <c r="C386" s="5">
        <v>3</v>
      </c>
      <c r="D386" s="5">
        <v>3</v>
      </c>
      <c r="E386" s="5">
        <v>71676</v>
      </c>
      <c r="F386" s="5">
        <v>22948606</v>
      </c>
      <c r="G386" s="5">
        <v>342</v>
      </c>
      <c r="H386" s="5">
        <v>318500</v>
      </c>
      <c r="I386" s="5">
        <v>35586</v>
      </c>
      <c r="J386" s="5">
        <v>22122340</v>
      </c>
      <c r="K386" s="5">
        <v>2048261</v>
      </c>
      <c r="L386" s="5">
        <v>478560331</v>
      </c>
      <c r="M386" s="5">
        <v>3460683</v>
      </c>
      <c r="N386" s="5">
        <v>59850245</v>
      </c>
      <c r="O386" s="5">
        <v>653812</v>
      </c>
      <c r="P386" s="5">
        <v>12908993</v>
      </c>
    </row>
    <row r="387" spans="1:16" ht="15.75" customHeight="1">
      <c r="A387" s="5">
        <v>2021</v>
      </c>
      <c r="B387" s="5" t="s">
        <v>32</v>
      </c>
      <c r="C387" s="5">
        <v>3</v>
      </c>
      <c r="D387" s="5">
        <v>3</v>
      </c>
      <c r="E387" s="5">
        <v>79374</v>
      </c>
      <c r="F387" s="5">
        <v>23027980</v>
      </c>
      <c r="G387" s="5">
        <v>312</v>
      </c>
      <c r="H387" s="5">
        <v>318812</v>
      </c>
      <c r="I387" s="5">
        <v>40712</v>
      </c>
      <c r="J387" s="5">
        <v>22163052</v>
      </c>
      <c r="K387" s="5">
        <v>2070672</v>
      </c>
      <c r="L387" s="5">
        <v>480631003</v>
      </c>
      <c r="M387" s="5">
        <v>3635846</v>
      </c>
      <c r="N387" s="5">
        <v>63486091</v>
      </c>
      <c r="O387" s="5">
        <v>711737</v>
      </c>
      <c r="P387" s="5">
        <v>13620730</v>
      </c>
    </row>
    <row r="388" spans="1:16" ht="15.75" customHeight="1">
      <c r="A388" s="5">
        <v>2021</v>
      </c>
      <c r="B388" s="5" t="s">
        <v>32</v>
      </c>
      <c r="C388" s="5">
        <v>3</v>
      </c>
      <c r="D388" s="5">
        <v>3</v>
      </c>
      <c r="E388" s="5">
        <v>81812</v>
      </c>
      <c r="F388" s="5">
        <v>23109792</v>
      </c>
      <c r="G388" s="5">
        <v>376</v>
      </c>
      <c r="H388" s="5">
        <v>319188</v>
      </c>
      <c r="I388" s="5">
        <v>47246</v>
      </c>
      <c r="J388" s="5">
        <v>22210298</v>
      </c>
      <c r="K388" s="5">
        <v>2081466</v>
      </c>
      <c r="L388" s="5">
        <v>482712469</v>
      </c>
      <c r="M388" s="5">
        <v>4818222</v>
      </c>
      <c r="N388" s="5">
        <v>68304313</v>
      </c>
      <c r="O388" s="5">
        <v>579308</v>
      </c>
      <c r="P388" s="5">
        <v>14200038</v>
      </c>
    </row>
    <row r="389" spans="1:16" ht="15.75" customHeight="1">
      <c r="A389" s="5">
        <v>2021</v>
      </c>
      <c r="B389" s="5" t="s">
        <v>32</v>
      </c>
      <c r="C389" s="5">
        <v>3</v>
      </c>
      <c r="D389" s="5">
        <v>3</v>
      </c>
      <c r="E389" s="5">
        <v>87630</v>
      </c>
      <c r="F389" s="5">
        <v>23197422</v>
      </c>
      <c r="G389" s="5">
        <v>392</v>
      </c>
      <c r="H389" s="5">
        <v>319580</v>
      </c>
      <c r="I389" s="5">
        <v>45942</v>
      </c>
      <c r="J389" s="5">
        <v>22256240</v>
      </c>
      <c r="K389" s="5">
        <v>2197427</v>
      </c>
      <c r="L389" s="5">
        <v>484909896</v>
      </c>
      <c r="M389" s="5">
        <v>4555781</v>
      </c>
      <c r="N389" s="5">
        <v>72860094</v>
      </c>
      <c r="O389" s="5">
        <v>479119</v>
      </c>
      <c r="P389" s="5">
        <v>14679157</v>
      </c>
    </row>
    <row r="390" spans="1:16" ht="15.75" customHeight="1">
      <c r="A390" s="5">
        <v>2021</v>
      </c>
      <c r="B390" s="5" t="s">
        <v>32</v>
      </c>
      <c r="C390" s="5">
        <v>3</v>
      </c>
      <c r="D390" s="5">
        <v>3</v>
      </c>
      <c r="E390" s="5">
        <v>94018</v>
      </c>
      <c r="F390" s="5">
        <v>23291440</v>
      </c>
      <c r="G390" s="5">
        <v>426</v>
      </c>
      <c r="H390" s="5">
        <v>320006</v>
      </c>
      <c r="I390" s="5">
        <v>42410</v>
      </c>
      <c r="J390" s="5">
        <v>22298650</v>
      </c>
      <c r="K390" s="5">
        <v>1910708</v>
      </c>
      <c r="L390" s="5">
        <v>486820604</v>
      </c>
      <c r="M390" s="5">
        <v>898230</v>
      </c>
      <c r="N390" s="5">
        <v>73758324</v>
      </c>
      <c r="O390" s="5">
        <v>26084</v>
      </c>
      <c r="P390" s="5">
        <v>14705241</v>
      </c>
    </row>
    <row r="391" spans="1:16" ht="15.75" customHeight="1">
      <c r="A391" s="5">
        <v>2021</v>
      </c>
      <c r="B391" s="5" t="s">
        <v>32</v>
      </c>
      <c r="C391" s="5">
        <v>3</v>
      </c>
      <c r="D391" s="5">
        <v>4</v>
      </c>
      <c r="E391" s="5">
        <v>81272</v>
      </c>
      <c r="F391" s="5">
        <v>23372712</v>
      </c>
      <c r="G391" s="5">
        <v>394</v>
      </c>
      <c r="H391" s="5">
        <v>320400</v>
      </c>
      <c r="I391" s="5">
        <v>59558</v>
      </c>
      <c r="J391" s="5">
        <v>22358208</v>
      </c>
      <c r="K391" s="5">
        <v>1870628</v>
      </c>
      <c r="L391" s="5">
        <v>488691232</v>
      </c>
      <c r="M391" s="5">
        <v>6102372</v>
      </c>
      <c r="N391" s="5">
        <v>79860696</v>
      </c>
      <c r="O391" s="5">
        <v>696892</v>
      </c>
      <c r="P391" s="5">
        <v>15402133</v>
      </c>
    </row>
    <row r="392" spans="1:16" ht="15.75" customHeight="1">
      <c r="A392" s="5">
        <v>2021</v>
      </c>
      <c r="B392" s="5" t="s">
        <v>32</v>
      </c>
      <c r="C392" s="5">
        <v>3</v>
      </c>
      <c r="D392" s="5">
        <v>4</v>
      </c>
      <c r="E392" s="5">
        <v>94478</v>
      </c>
      <c r="F392" s="5">
        <v>23467190</v>
      </c>
      <c r="G392" s="5">
        <v>554</v>
      </c>
      <c r="H392" s="5">
        <v>320954</v>
      </c>
      <c r="I392" s="5">
        <v>47826</v>
      </c>
      <c r="J392" s="5">
        <v>22406034</v>
      </c>
      <c r="K392" s="5">
        <v>2096072</v>
      </c>
      <c r="L392" s="5">
        <v>490787304</v>
      </c>
      <c r="M392" s="5">
        <v>4185929</v>
      </c>
      <c r="N392" s="5">
        <v>84046625</v>
      </c>
      <c r="O392" s="5">
        <v>436441</v>
      </c>
      <c r="P392" s="5">
        <v>15838574</v>
      </c>
    </row>
    <row r="393" spans="1:16" ht="15.75" customHeight="1">
      <c r="A393" s="5">
        <v>2021</v>
      </c>
      <c r="B393" s="5" t="s">
        <v>32</v>
      </c>
      <c r="C393" s="5">
        <v>3</v>
      </c>
      <c r="D393" s="5">
        <v>4</v>
      </c>
      <c r="E393" s="5">
        <v>106838</v>
      </c>
      <c r="F393" s="5">
        <v>23574028</v>
      </c>
      <c r="G393" s="5">
        <v>498</v>
      </c>
      <c r="H393" s="5">
        <v>321452</v>
      </c>
      <c r="I393" s="5">
        <v>53150</v>
      </c>
      <c r="J393" s="5">
        <v>22459184</v>
      </c>
      <c r="K393" s="5">
        <v>2198207</v>
      </c>
      <c r="L393" s="5">
        <v>492985511</v>
      </c>
      <c r="M393" s="5">
        <v>4216503</v>
      </c>
      <c r="N393" s="5">
        <v>88263128</v>
      </c>
      <c r="O393" s="5">
        <v>331102</v>
      </c>
      <c r="P393" s="5">
        <v>16169676</v>
      </c>
    </row>
    <row r="394" spans="1:16" ht="15.75" customHeight="1">
      <c r="A394" s="5">
        <v>2021</v>
      </c>
      <c r="B394" s="5" t="s">
        <v>32</v>
      </c>
      <c r="C394" s="5">
        <v>3</v>
      </c>
      <c r="D394" s="5">
        <v>4</v>
      </c>
      <c r="E394" s="5">
        <v>118170</v>
      </c>
      <c r="F394" s="5">
        <v>23692198</v>
      </c>
      <c r="G394" s="5">
        <v>514</v>
      </c>
      <c r="H394" s="5">
        <v>321966</v>
      </c>
      <c r="I394" s="5">
        <v>65832</v>
      </c>
      <c r="J394" s="5">
        <v>22525016</v>
      </c>
      <c r="K394" s="5">
        <v>2253543</v>
      </c>
      <c r="L394" s="5">
        <v>495239054</v>
      </c>
      <c r="M394" s="5">
        <v>4298344</v>
      </c>
      <c r="N394" s="5">
        <v>92561472</v>
      </c>
      <c r="O394" s="5">
        <v>364830</v>
      </c>
      <c r="P394" s="5">
        <v>16534506</v>
      </c>
    </row>
    <row r="395" spans="1:16" ht="15.75" customHeight="1">
      <c r="A395" s="5">
        <v>2021</v>
      </c>
      <c r="B395" s="5" t="s">
        <v>32</v>
      </c>
      <c r="C395" s="5">
        <v>3</v>
      </c>
      <c r="D395" s="5">
        <v>4</v>
      </c>
      <c r="E395" s="5">
        <v>124552</v>
      </c>
      <c r="F395" s="5">
        <v>23816750</v>
      </c>
      <c r="G395" s="5">
        <v>584</v>
      </c>
      <c r="H395" s="5">
        <v>322550</v>
      </c>
      <c r="I395" s="5">
        <v>60682</v>
      </c>
      <c r="J395" s="5">
        <v>22585698</v>
      </c>
      <c r="K395" s="5">
        <v>2345280</v>
      </c>
      <c r="L395" s="5">
        <v>497584334</v>
      </c>
      <c r="M395" s="5">
        <v>4838554</v>
      </c>
      <c r="N395" s="5">
        <v>97400026</v>
      </c>
      <c r="O395" s="5">
        <v>318192</v>
      </c>
      <c r="P395" s="5">
        <v>16852698</v>
      </c>
    </row>
    <row r="396" spans="1:16" ht="15.75" customHeight="1">
      <c r="A396" s="5">
        <v>2021</v>
      </c>
      <c r="B396" s="5" t="s">
        <v>32</v>
      </c>
      <c r="C396" s="5">
        <v>3</v>
      </c>
      <c r="D396" s="5">
        <v>4</v>
      </c>
      <c r="E396" s="5">
        <v>125264</v>
      </c>
      <c r="F396" s="5">
        <v>23942014</v>
      </c>
      <c r="G396" s="5">
        <v>622</v>
      </c>
      <c r="H396" s="5">
        <v>323172</v>
      </c>
      <c r="I396" s="5">
        <v>57456</v>
      </c>
      <c r="J396" s="5">
        <v>22643154</v>
      </c>
      <c r="K396" s="5">
        <v>2345551</v>
      </c>
      <c r="L396" s="5">
        <v>499929885</v>
      </c>
      <c r="M396" s="5">
        <v>4021322</v>
      </c>
      <c r="N396" s="5">
        <v>101421348</v>
      </c>
      <c r="O396" s="5">
        <v>242073</v>
      </c>
      <c r="P396" s="5">
        <v>17094771</v>
      </c>
    </row>
    <row r="397" spans="1:16" ht="15.75" customHeight="1">
      <c r="A397" s="5">
        <v>2021</v>
      </c>
      <c r="B397" s="5" t="s">
        <v>32</v>
      </c>
      <c r="C397" s="5">
        <v>3</v>
      </c>
      <c r="D397" s="5">
        <v>4</v>
      </c>
      <c r="E397" s="5">
        <v>136412</v>
      </c>
      <c r="F397" s="5">
        <v>24078426</v>
      </c>
      <c r="G397" s="5">
        <v>590</v>
      </c>
      <c r="H397" s="5">
        <v>323762</v>
      </c>
      <c r="I397" s="5">
        <v>64538</v>
      </c>
      <c r="J397" s="5">
        <v>22707692</v>
      </c>
      <c r="K397" s="5">
        <v>2058511</v>
      </c>
      <c r="L397" s="5">
        <v>501988396</v>
      </c>
      <c r="M397" s="5">
        <v>430849</v>
      </c>
      <c r="N397" s="5">
        <v>101852197</v>
      </c>
      <c r="O397" s="5">
        <v>46877</v>
      </c>
      <c r="P397" s="5">
        <v>17141648</v>
      </c>
    </row>
    <row r="398" spans="1:16" ht="15.75" customHeight="1">
      <c r="A398" s="5">
        <v>2021</v>
      </c>
      <c r="B398" s="5" t="s">
        <v>32</v>
      </c>
      <c r="C398" s="5">
        <v>3</v>
      </c>
      <c r="D398" s="5">
        <v>5</v>
      </c>
      <c r="E398" s="5">
        <v>112304</v>
      </c>
      <c r="F398" s="5">
        <v>24190730</v>
      </c>
      <c r="G398" s="5">
        <v>532</v>
      </c>
      <c r="H398" s="5">
        <v>324294</v>
      </c>
      <c r="I398" s="5">
        <v>73978</v>
      </c>
      <c r="J398" s="5">
        <v>22781670</v>
      </c>
      <c r="K398" s="5">
        <v>1706256</v>
      </c>
      <c r="L398" s="5">
        <v>503694652</v>
      </c>
      <c r="M398" s="5">
        <v>1102122</v>
      </c>
      <c r="N398" s="5">
        <v>102954319</v>
      </c>
      <c r="O398" s="5">
        <v>61468</v>
      </c>
      <c r="P398" s="5">
        <v>17203116</v>
      </c>
    </row>
    <row r="399" spans="1:16" ht="15.75" customHeight="1">
      <c r="A399" s="5">
        <v>2021</v>
      </c>
      <c r="B399" s="5" t="s">
        <v>32</v>
      </c>
      <c r="C399" s="5">
        <v>3</v>
      </c>
      <c r="D399" s="5">
        <v>5</v>
      </c>
      <c r="E399" s="5">
        <v>106474</v>
      </c>
      <c r="F399" s="5">
        <v>24297204</v>
      </c>
      <c r="G399" s="5">
        <v>710</v>
      </c>
      <c r="H399" s="5">
        <v>325004</v>
      </c>
      <c r="I399" s="5">
        <v>82484</v>
      </c>
      <c r="J399" s="5">
        <v>22864154</v>
      </c>
      <c r="K399" s="5">
        <v>1888921</v>
      </c>
      <c r="L399" s="5">
        <v>505583573</v>
      </c>
      <c r="M399" s="5">
        <v>3553801</v>
      </c>
      <c r="N399" s="5">
        <v>106508120</v>
      </c>
      <c r="O399" s="5">
        <v>312058</v>
      </c>
      <c r="P399" s="5">
        <v>17515174</v>
      </c>
    </row>
    <row r="400" spans="1:16" ht="15.75" customHeight="1">
      <c r="A400" s="5">
        <v>2021</v>
      </c>
      <c r="B400" s="5" t="s">
        <v>32</v>
      </c>
      <c r="C400" s="5">
        <v>3</v>
      </c>
      <c r="D400" s="5">
        <v>5</v>
      </c>
      <c r="E400" s="5">
        <v>144230</v>
      </c>
      <c r="F400" s="5">
        <v>24441434</v>
      </c>
      <c r="G400" s="5">
        <v>916</v>
      </c>
      <c r="H400" s="5">
        <v>325920</v>
      </c>
      <c r="I400" s="5">
        <v>80846</v>
      </c>
      <c r="J400" s="5">
        <v>22945000</v>
      </c>
      <c r="K400" s="5">
        <v>2190445</v>
      </c>
      <c r="L400" s="5">
        <v>507774018</v>
      </c>
      <c r="M400" s="5">
        <v>3579181</v>
      </c>
      <c r="N400" s="5">
        <v>110087301</v>
      </c>
      <c r="O400" s="5">
        <v>448267</v>
      </c>
      <c r="P400" s="5">
        <v>17963441</v>
      </c>
    </row>
    <row r="401" spans="1:16" ht="15.75" customHeight="1">
      <c r="A401" s="5">
        <v>2021</v>
      </c>
      <c r="B401" s="5" t="s">
        <v>52</v>
      </c>
      <c r="C401" s="5">
        <v>4</v>
      </c>
      <c r="D401" s="5">
        <v>1</v>
      </c>
      <c r="E401" s="5">
        <v>162796</v>
      </c>
      <c r="F401" s="5">
        <v>24604230</v>
      </c>
      <c r="G401" s="5">
        <v>936</v>
      </c>
      <c r="H401" s="5">
        <v>326856</v>
      </c>
      <c r="I401" s="5">
        <v>100768</v>
      </c>
      <c r="J401" s="5">
        <v>23045768</v>
      </c>
      <c r="K401" s="5">
        <v>2339392</v>
      </c>
      <c r="L401" s="5">
        <v>510113410</v>
      </c>
      <c r="M401" s="5">
        <v>6721364</v>
      </c>
      <c r="N401" s="5">
        <v>116808665</v>
      </c>
      <c r="O401" s="5">
        <v>539128</v>
      </c>
      <c r="P401" s="5">
        <v>18502569</v>
      </c>
    </row>
    <row r="402" spans="1:16" ht="15.75" customHeight="1">
      <c r="A402" s="5">
        <v>2021</v>
      </c>
      <c r="B402" s="5" t="s">
        <v>52</v>
      </c>
      <c r="C402" s="5">
        <v>4</v>
      </c>
      <c r="D402" s="5">
        <v>1</v>
      </c>
      <c r="E402" s="5">
        <v>178046</v>
      </c>
      <c r="F402" s="5">
        <v>24782276</v>
      </c>
      <c r="G402" s="5">
        <v>1426</v>
      </c>
      <c r="H402" s="5">
        <v>328282</v>
      </c>
      <c r="I402" s="5">
        <v>88358</v>
      </c>
      <c r="J402" s="5">
        <v>23134126</v>
      </c>
      <c r="K402" s="5">
        <v>2310882</v>
      </c>
      <c r="L402" s="5">
        <v>512424292</v>
      </c>
      <c r="M402" s="5">
        <v>7864432</v>
      </c>
      <c r="N402" s="5">
        <v>124673097</v>
      </c>
      <c r="O402" s="5">
        <v>658098</v>
      </c>
      <c r="P402" s="5">
        <v>19160667</v>
      </c>
    </row>
    <row r="403" spans="1:16" ht="15.75" customHeight="1">
      <c r="A403" s="5">
        <v>2021</v>
      </c>
      <c r="B403" s="5" t="s">
        <v>52</v>
      </c>
      <c r="C403" s="5">
        <v>4</v>
      </c>
      <c r="D403" s="5">
        <v>1</v>
      </c>
      <c r="E403" s="5">
        <v>185988</v>
      </c>
      <c r="F403" s="5">
        <v>24968264</v>
      </c>
      <c r="G403" s="5">
        <v>1028</v>
      </c>
      <c r="H403" s="5">
        <v>329310</v>
      </c>
      <c r="I403" s="5">
        <v>120118</v>
      </c>
      <c r="J403" s="5">
        <v>23254244</v>
      </c>
      <c r="K403" s="5">
        <v>2424781</v>
      </c>
      <c r="L403" s="5">
        <v>514849073</v>
      </c>
      <c r="M403" s="5">
        <v>5307550</v>
      </c>
      <c r="N403" s="5">
        <v>129980647</v>
      </c>
      <c r="O403" s="5">
        <v>480178</v>
      </c>
      <c r="P403" s="5">
        <v>19640845</v>
      </c>
    </row>
    <row r="404" spans="1:16" ht="15.75" customHeight="1">
      <c r="A404" s="5">
        <v>2021</v>
      </c>
      <c r="B404" s="5" t="s">
        <v>52</v>
      </c>
      <c r="C404" s="5">
        <v>4</v>
      </c>
      <c r="D404" s="5">
        <v>1</v>
      </c>
      <c r="E404" s="5">
        <v>207588</v>
      </c>
      <c r="F404" s="5">
        <v>25175852</v>
      </c>
      <c r="G404" s="5">
        <v>954</v>
      </c>
      <c r="H404" s="5">
        <v>330264</v>
      </c>
      <c r="I404" s="5">
        <v>105680</v>
      </c>
      <c r="J404" s="5">
        <v>23359924</v>
      </c>
      <c r="K404" s="5">
        <v>2217529</v>
      </c>
      <c r="L404" s="5">
        <v>517066602</v>
      </c>
      <c r="M404" s="5">
        <v>5878435</v>
      </c>
      <c r="N404" s="5">
        <v>135859082</v>
      </c>
      <c r="O404" s="5">
        <v>370050</v>
      </c>
      <c r="P404" s="5">
        <v>20010895</v>
      </c>
    </row>
    <row r="405" spans="1:16" ht="15.75" customHeight="1">
      <c r="A405" s="5">
        <v>2021</v>
      </c>
      <c r="B405" s="5" t="s">
        <v>52</v>
      </c>
      <c r="C405" s="5">
        <v>4</v>
      </c>
      <c r="D405" s="5">
        <v>1</v>
      </c>
      <c r="E405" s="5">
        <v>193126</v>
      </c>
      <c r="F405" s="5">
        <v>25368978</v>
      </c>
      <c r="G405" s="5">
        <v>892</v>
      </c>
      <c r="H405" s="5">
        <v>331156</v>
      </c>
      <c r="I405" s="5">
        <v>100200</v>
      </c>
      <c r="J405" s="5">
        <v>23460124</v>
      </c>
      <c r="K405" s="5">
        <v>2396272</v>
      </c>
      <c r="L405" s="5">
        <v>519462874</v>
      </c>
      <c r="M405" s="5">
        <v>7185888</v>
      </c>
      <c r="N405" s="5">
        <v>143044970</v>
      </c>
      <c r="O405" s="5">
        <v>748210</v>
      </c>
      <c r="P405" s="5">
        <v>20759105</v>
      </c>
    </row>
    <row r="406" spans="1:16" ht="15.75" customHeight="1">
      <c r="A406" s="5">
        <v>2021</v>
      </c>
      <c r="B406" s="5" t="s">
        <v>52</v>
      </c>
      <c r="C406" s="5">
        <v>4</v>
      </c>
      <c r="D406" s="5">
        <v>1</v>
      </c>
      <c r="E406" s="5">
        <v>230624</v>
      </c>
      <c r="F406" s="5">
        <v>25599602</v>
      </c>
      <c r="G406" s="5">
        <v>1260</v>
      </c>
      <c r="H406" s="5">
        <v>332416</v>
      </c>
      <c r="I406" s="5">
        <v>119428</v>
      </c>
      <c r="J406" s="5">
        <v>23579552</v>
      </c>
      <c r="K406" s="5">
        <v>2652275</v>
      </c>
      <c r="L406" s="5">
        <v>522115149</v>
      </c>
      <c r="M406" s="5">
        <v>7319993</v>
      </c>
      <c r="N406" s="5">
        <v>150364963</v>
      </c>
      <c r="O406" s="5">
        <v>624031</v>
      </c>
      <c r="P406" s="5">
        <v>21383136</v>
      </c>
    </row>
    <row r="407" spans="1:16" ht="15.75" customHeight="1">
      <c r="A407" s="5">
        <v>2021</v>
      </c>
      <c r="B407" s="5" t="s">
        <v>52</v>
      </c>
      <c r="C407" s="5">
        <v>4</v>
      </c>
      <c r="D407" s="5">
        <v>1</v>
      </c>
      <c r="E407" s="5">
        <v>252552</v>
      </c>
      <c r="F407" s="5">
        <v>25852154</v>
      </c>
      <c r="G407" s="5">
        <v>1368</v>
      </c>
      <c r="H407" s="5">
        <v>333784</v>
      </c>
      <c r="I407" s="5">
        <v>118274</v>
      </c>
      <c r="J407" s="5">
        <v>23697826</v>
      </c>
      <c r="K407" s="5">
        <v>2730904</v>
      </c>
      <c r="L407" s="5">
        <v>524846053</v>
      </c>
      <c r="M407" s="5">
        <v>5629312</v>
      </c>
      <c r="N407" s="5">
        <v>155994275</v>
      </c>
      <c r="O407" s="5">
        <v>541834</v>
      </c>
      <c r="P407" s="5">
        <v>21924970</v>
      </c>
    </row>
    <row r="408" spans="1:16" ht="15.75" customHeight="1">
      <c r="A408" s="5">
        <v>2021</v>
      </c>
      <c r="B408" s="5" t="s">
        <v>52</v>
      </c>
      <c r="C408" s="5">
        <v>4</v>
      </c>
      <c r="D408" s="5">
        <v>2</v>
      </c>
      <c r="E408" s="5">
        <v>263756</v>
      </c>
      <c r="F408" s="5">
        <v>26115910</v>
      </c>
      <c r="G408" s="5">
        <v>1604</v>
      </c>
      <c r="H408" s="5">
        <v>335388</v>
      </c>
      <c r="I408" s="5">
        <v>123658</v>
      </c>
      <c r="J408" s="5">
        <v>23821484</v>
      </c>
      <c r="K408" s="5">
        <v>2930180</v>
      </c>
      <c r="L408" s="5">
        <v>527776233</v>
      </c>
      <c r="M408" s="5">
        <v>7354901</v>
      </c>
      <c r="N408" s="5">
        <v>163349176</v>
      </c>
      <c r="O408" s="5">
        <v>837473</v>
      </c>
      <c r="P408" s="5">
        <v>22762443</v>
      </c>
    </row>
    <row r="409" spans="1:16" ht="15.75" customHeight="1">
      <c r="A409" s="5">
        <v>2021</v>
      </c>
      <c r="B409" s="5" t="s">
        <v>52</v>
      </c>
      <c r="C409" s="5">
        <v>4</v>
      </c>
      <c r="D409" s="5">
        <v>2</v>
      </c>
      <c r="E409" s="5">
        <v>289994</v>
      </c>
      <c r="F409" s="5">
        <v>26405904</v>
      </c>
      <c r="G409" s="5">
        <v>1546</v>
      </c>
      <c r="H409" s="5">
        <v>336934</v>
      </c>
      <c r="I409" s="5">
        <v>154606</v>
      </c>
      <c r="J409" s="5">
        <v>23976090</v>
      </c>
      <c r="K409" s="5">
        <v>2800738</v>
      </c>
      <c r="L409" s="5">
        <v>530576971</v>
      </c>
      <c r="M409" s="5">
        <v>6595214</v>
      </c>
      <c r="N409" s="5">
        <v>169944390</v>
      </c>
      <c r="O409" s="5">
        <v>836200</v>
      </c>
      <c r="P409" s="5">
        <v>23598643</v>
      </c>
    </row>
    <row r="410" spans="1:16" ht="15.75" customHeight="1">
      <c r="A410" s="5">
        <v>2021</v>
      </c>
      <c r="B410" s="5" t="s">
        <v>52</v>
      </c>
      <c r="C410" s="5">
        <v>4</v>
      </c>
      <c r="D410" s="5">
        <v>2</v>
      </c>
      <c r="E410" s="5">
        <v>305130</v>
      </c>
      <c r="F410" s="5">
        <v>26711034</v>
      </c>
      <c r="G410" s="5">
        <v>1676</v>
      </c>
      <c r="H410" s="5">
        <v>338610</v>
      </c>
      <c r="I410" s="5">
        <v>180656</v>
      </c>
      <c r="J410" s="5">
        <v>24156746</v>
      </c>
      <c r="K410" s="5">
        <v>3041615</v>
      </c>
      <c r="L410" s="5">
        <v>533618586</v>
      </c>
      <c r="M410" s="5">
        <v>6236477</v>
      </c>
      <c r="N410" s="5">
        <v>176180867</v>
      </c>
      <c r="O410" s="5">
        <v>769335</v>
      </c>
      <c r="P410" s="5">
        <v>24367978</v>
      </c>
    </row>
    <row r="411" spans="1:16" ht="15.75" customHeight="1">
      <c r="A411" s="5">
        <v>2021</v>
      </c>
      <c r="B411" s="5" t="s">
        <v>52</v>
      </c>
      <c r="C411" s="5">
        <v>4</v>
      </c>
      <c r="D411" s="5">
        <v>2</v>
      </c>
      <c r="E411" s="5">
        <v>339830</v>
      </c>
      <c r="F411" s="5">
        <v>27050864</v>
      </c>
      <c r="G411" s="5">
        <v>1808</v>
      </c>
      <c r="H411" s="5">
        <v>340418</v>
      </c>
      <c r="I411" s="5">
        <v>150760</v>
      </c>
      <c r="J411" s="5">
        <v>24307506</v>
      </c>
      <c r="K411" s="5">
        <v>2932291</v>
      </c>
      <c r="L411" s="5">
        <v>536550877</v>
      </c>
      <c r="M411" s="5">
        <v>5402348</v>
      </c>
      <c r="N411" s="5">
        <v>181583215</v>
      </c>
      <c r="O411" s="5">
        <v>462506</v>
      </c>
      <c r="P411" s="5">
        <v>24830484</v>
      </c>
    </row>
    <row r="412" spans="1:16" ht="15.75" customHeight="1">
      <c r="A412" s="5">
        <v>2021</v>
      </c>
      <c r="B412" s="5" t="s">
        <v>52</v>
      </c>
      <c r="C412" s="5">
        <v>4</v>
      </c>
      <c r="D412" s="5">
        <v>2</v>
      </c>
      <c r="E412" s="5">
        <v>321708</v>
      </c>
      <c r="F412" s="5">
        <v>27372572</v>
      </c>
      <c r="G412" s="5">
        <v>1760</v>
      </c>
      <c r="H412" s="5">
        <v>342178</v>
      </c>
      <c r="I412" s="5">
        <v>193492</v>
      </c>
      <c r="J412" s="5">
        <v>24500998</v>
      </c>
      <c r="K412" s="5">
        <v>2930925</v>
      </c>
      <c r="L412" s="5">
        <v>539481802</v>
      </c>
      <c r="M412" s="5">
        <v>6904422</v>
      </c>
      <c r="N412" s="5">
        <v>188487637</v>
      </c>
      <c r="O412" s="5">
        <v>1072177</v>
      </c>
      <c r="P412" s="5">
        <v>25902661</v>
      </c>
    </row>
    <row r="413" spans="1:16" ht="15.75" customHeight="1">
      <c r="A413" s="5">
        <v>2021</v>
      </c>
      <c r="B413" s="5" t="s">
        <v>52</v>
      </c>
      <c r="C413" s="5">
        <v>4</v>
      </c>
      <c r="D413" s="5">
        <v>2</v>
      </c>
      <c r="E413" s="5">
        <v>370612</v>
      </c>
      <c r="F413" s="5">
        <v>27743184</v>
      </c>
      <c r="G413" s="5">
        <v>2052</v>
      </c>
      <c r="H413" s="5">
        <v>344230</v>
      </c>
      <c r="I413" s="5">
        <v>164542</v>
      </c>
      <c r="J413" s="5">
        <v>24665540</v>
      </c>
      <c r="K413" s="5">
        <v>3152905</v>
      </c>
      <c r="L413" s="5">
        <v>542634707</v>
      </c>
      <c r="M413" s="5">
        <v>4511761</v>
      </c>
      <c r="N413" s="5">
        <v>192999398</v>
      </c>
      <c r="O413" s="5">
        <v>751302</v>
      </c>
      <c r="P413" s="5">
        <v>26653963</v>
      </c>
    </row>
    <row r="414" spans="1:16" ht="15.75" customHeight="1">
      <c r="A414" s="5">
        <v>2021</v>
      </c>
      <c r="B414" s="5" t="s">
        <v>52</v>
      </c>
      <c r="C414" s="5">
        <v>4</v>
      </c>
      <c r="D414" s="5">
        <v>2</v>
      </c>
      <c r="E414" s="5">
        <v>399168</v>
      </c>
      <c r="F414" s="5">
        <v>28142352</v>
      </c>
      <c r="G414" s="5">
        <v>2076</v>
      </c>
      <c r="H414" s="5">
        <v>346306</v>
      </c>
      <c r="I414" s="5">
        <v>186850</v>
      </c>
      <c r="J414" s="5">
        <v>24852390</v>
      </c>
      <c r="K414" s="5">
        <v>3041835</v>
      </c>
      <c r="L414" s="5">
        <v>545676542</v>
      </c>
      <c r="M414" s="5">
        <v>5754007</v>
      </c>
      <c r="N414" s="5">
        <v>198753405</v>
      </c>
      <c r="O414" s="5">
        <v>870809</v>
      </c>
      <c r="P414" s="5">
        <v>27524772</v>
      </c>
    </row>
    <row r="415" spans="1:16" ht="15.75" customHeight="1">
      <c r="A415" s="5">
        <v>2021</v>
      </c>
      <c r="B415" s="5" t="s">
        <v>52</v>
      </c>
      <c r="C415" s="5">
        <v>4</v>
      </c>
      <c r="D415" s="5">
        <v>3</v>
      </c>
      <c r="E415" s="5">
        <v>433676</v>
      </c>
      <c r="F415" s="5">
        <v>28576028</v>
      </c>
      <c r="G415" s="5">
        <v>2368</v>
      </c>
      <c r="H415" s="5">
        <v>348674</v>
      </c>
      <c r="I415" s="5">
        <v>235798</v>
      </c>
      <c r="J415" s="5">
        <v>25088188</v>
      </c>
      <c r="K415" s="5">
        <v>3125623</v>
      </c>
      <c r="L415" s="5">
        <v>548802165</v>
      </c>
      <c r="M415" s="5">
        <v>4333839</v>
      </c>
      <c r="N415" s="5">
        <v>203087244</v>
      </c>
      <c r="O415" s="5">
        <v>1098179</v>
      </c>
      <c r="P415" s="5">
        <v>28622951</v>
      </c>
    </row>
    <row r="416" spans="1:16" ht="15.75" customHeight="1">
      <c r="A416" s="5">
        <v>2021</v>
      </c>
      <c r="B416" s="5" t="s">
        <v>52</v>
      </c>
      <c r="C416" s="5">
        <v>4</v>
      </c>
      <c r="D416" s="5">
        <v>3</v>
      </c>
      <c r="E416" s="5">
        <v>468004</v>
      </c>
      <c r="F416" s="5">
        <v>29044032</v>
      </c>
      <c r="G416" s="5">
        <v>2676</v>
      </c>
      <c r="H416" s="5">
        <v>351350</v>
      </c>
      <c r="I416" s="5">
        <v>245772</v>
      </c>
      <c r="J416" s="5">
        <v>25333960</v>
      </c>
      <c r="K416" s="5">
        <v>3290339</v>
      </c>
      <c r="L416" s="5">
        <v>552092504</v>
      </c>
      <c r="M416" s="5">
        <v>4111362</v>
      </c>
      <c r="N416" s="5">
        <v>207198606</v>
      </c>
      <c r="O416" s="5">
        <v>1286206</v>
      </c>
      <c r="P416" s="5">
        <v>29909157</v>
      </c>
    </row>
    <row r="417" spans="1:16" ht="15.75" customHeight="1">
      <c r="A417" s="5">
        <v>2021</v>
      </c>
      <c r="B417" s="5" t="s">
        <v>52</v>
      </c>
      <c r="C417" s="5">
        <v>4</v>
      </c>
      <c r="D417" s="5">
        <v>3</v>
      </c>
      <c r="E417" s="5">
        <v>521790</v>
      </c>
      <c r="F417" s="5">
        <v>29565822</v>
      </c>
      <c r="G417" s="5">
        <v>2996</v>
      </c>
      <c r="H417" s="5">
        <v>354346</v>
      </c>
      <c r="I417" s="5">
        <v>276418</v>
      </c>
      <c r="J417" s="5">
        <v>25610378</v>
      </c>
      <c r="K417" s="5">
        <v>3466244</v>
      </c>
      <c r="L417" s="5">
        <v>555558748</v>
      </c>
      <c r="M417" s="5">
        <v>4039305</v>
      </c>
      <c r="N417" s="5">
        <v>211237911</v>
      </c>
      <c r="O417" s="5">
        <v>1305726</v>
      </c>
      <c r="P417" s="5">
        <v>31214883</v>
      </c>
    </row>
    <row r="418" spans="1:16" ht="15.75" customHeight="1">
      <c r="A418" s="5">
        <v>2021</v>
      </c>
      <c r="B418" s="5" t="s">
        <v>52</v>
      </c>
      <c r="C418" s="5">
        <v>4</v>
      </c>
      <c r="D418" s="5">
        <v>3</v>
      </c>
      <c r="E418" s="5">
        <v>550166</v>
      </c>
      <c r="F418" s="5">
        <v>30115988</v>
      </c>
      <c r="G418" s="5">
        <v>3240</v>
      </c>
      <c r="H418" s="5">
        <v>357586</v>
      </c>
      <c r="I418" s="5">
        <v>287678</v>
      </c>
      <c r="J418" s="5">
        <v>25898056</v>
      </c>
      <c r="K418" s="5">
        <v>3248539</v>
      </c>
      <c r="L418" s="5">
        <v>558807287</v>
      </c>
      <c r="M418" s="5">
        <v>1881012</v>
      </c>
      <c r="N418" s="5">
        <v>213118923</v>
      </c>
      <c r="O418" s="5">
        <v>577746</v>
      </c>
      <c r="P418" s="5">
        <v>31792629</v>
      </c>
    </row>
    <row r="419" spans="1:16" ht="15.75" customHeight="1">
      <c r="A419" s="5">
        <v>2021</v>
      </c>
      <c r="B419" s="5" t="s">
        <v>52</v>
      </c>
      <c r="C419" s="5">
        <v>4</v>
      </c>
      <c r="D419" s="5">
        <v>3</v>
      </c>
      <c r="E419" s="5">
        <v>514034</v>
      </c>
      <c r="F419" s="5">
        <v>30630022</v>
      </c>
      <c r="G419" s="5">
        <v>3514</v>
      </c>
      <c r="H419" s="5">
        <v>361100</v>
      </c>
      <c r="I419" s="5">
        <v>308738</v>
      </c>
      <c r="J419" s="5">
        <v>26206794</v>
      </c>
      <c r="K419" s="5">
        <v>3190904</v>
      </c>
      <c r="L419" s="5">
        <v>561998191</v>
      </c>
      <c r="M419" s="5">
        <v>4570452</v>
      </c>
      <c r="N419" s="5">
        <v>217689375</v>
      </c>
      <c r="O419" s="5">
        <v>1960304</v>
      </c>
      <c r="P419" s="5">
        <v>33752933</v>
      </c>
    </row>
    <row r="420" spans="1:16" ht="15.75" customHeight="1">
      <c r="A420" s="5">
        <v>2021</v>
      </c>
      <c r="B420" s="5" t="s">
        <v>52</v>
      </c>
      <c r="C420" s="5">
        <v>4</v>
      </c>
      <c r="D420" s="5">
        <v>3</v>
      </c>
      <c r="E420" s="5">
        <v>588756</v>
      </c>
      <c r="F420" s="5">
        <v>31218778</v>
      </c>
      <c r="G420" s="5">
        <v>4042</v>
      </c>
      <c r="H420" s="5">
        <v>365142</v>
      </c>
      <c r="I420" s="5">
        <v>333336</v>
      </c>
      <c r="J420" s="5">
        <v>26540130</v>
      </c>
      <c r="K420" s="5">
        <v>3562527</v>
      </c>
      <c r="L420" s="5">
        <v>565560718</v>
      </c>
      <c r="M420" s="5">
        <v>3967890</v>
      </c>
      <c r="N420" s="5">
        <v>221657265</v>
      </c>
      <c r="O420" s="5">
        <v>1988084</v>
      </c>
      <c r="P420" s="5">
        <v>35741017</v>
      </c>
    </row>
    <row r="421" spans="1:16" ht="15.75" customHeight="1">
      <c r="A421" s="5">
        <v>2021</v>
      </c>
      <c r="B421" s="5" t="s">
        <v>52</v>
      </c>
      <c r="C421" s="5">
        <v>4</v>
      </c>
      <c r="D421" s="5">
        <v>3</v>
      </c>
      <c r="E421" s="5">
        <v>631504</v>
      </c>
      <c r="F421" s="5">
        <v>31850282</v>
      </c>
      <c r="G421" s="5">
        <v>4202</v>
      </c>
      <c r="H421" s="5">
        <v>369344</v>
      </c>
      <c r="I421" s="5">
        <v>358868</v>
      </c>
      <c r="J421" s="5">
        <v>26898998</v>
      </c>
      <c r="K421" s="5">
        <v>3668570</v>
      </c>
      <c r="L421" s="5">
        <v>569229288</v>
      </c>
      <c r="M421" s="5">
        <v>3002818</v>
      </c>
      <c r="N421" s="5">
        <v>224660083</v>
      </c>
      <c r="O421" s="5">
        <v>1417392</v>
      </c>
      <c r="P421" s="5">
        <v>37158409</v>
      </c>
    </row>
    <row r="422" spans="1:16" ht="15.75" customHeight="1">
      <c r="A422" s="5">
        <v>2021</v>
      </c>
      <c r="B422" s="5" t="s">
        <v>52</v>
      </c>
      <c r="C422" s="5">
        <v>4</v>
      </c>
      <c r="D422" s="5">
        <v>4</v>
      </c>
      <c r="E422" s="5">
        <v>665062</v>
      </c>
      <c r="F422" s="5">
        <v>32515344</v>
      </c>
      <c r="G422" s="5">
        <v>4514</v>
      </c>
      <c r="H422" s="5">
        <v>373858</v>
      </c>
      <c r="I422" s="5">
        <v>384634</v>
      </c>
      <c r="J422" s="5">
        <v>27283632</v>
      </c>
      <c r="K422" s="5">
        <v>3753521</v>
      </c>
      <c r="L422" s="5">
        <v>572982809</v>
      </c>
      <c r="M422" s="5">
        <v>3845289</v>
      </c>
      <c r="N422" s="5">
        <v>228505372</v>
      </c>
      <c r="O422" s="5">
        <v>2425328</v>
      </c>
      <c r="P422" s="5">
        <v>39583737</v>
      </c>
    </row>
    <row r="423" spans="1:16" ht="15.75" customHeight="1">
      <c r="A423" s="5">
        <v>2021</v>
      </c>
      <c r="B423" s="5" t="s">
        <v>52</v>
      </c>
      <c r="C423" s="5">
        <v>4</v>
      </c>
      <c r="D423" s="5">
        <v>4</v>
      </c>
      <c r="E423" s="5">
        <v>690592</v>
      </c>
      <c r="F423" s="5">
        <v>33205936</v>
      </c>
      <c r="G423" s="5">
        <v>5240</v>
      </c>
      <c r="H423" s="5">
        <v>379098</v>
      </c>
      <c r="I423" s="5">
        <v>441090</v>
      </c>
      <c r="J423" s="5">
        <v>27724722</v>
      </c>
      <c r="K423" s="5">
        <v>3925618</v>
      </c>
      <c r="L423" s="5">
        <v>576908427</v>
      </c>
      <c r="M423" s="5">
        <v>3720684</v>
      </c>
      <c r="N423" s="5">
        <v>232226056</v>
      </c>
      <c r="O423" s="5">
        <v>2059881</v>
      </c>
      <c r="P423" s="5">
        <v>41643618</v>
      </c>
    </row>
    <row r="424" spans="1:16" ht="15.75" customHeight="1">
      <c r="A424" s="5">
        <v>2021</v>
      </c>
      <c r="B424" s="5" t="s">
        <v>52</v>
      </c>
      <c r="C424" s="5">
        <v>4</v>
      </c>
      <c r="D424" s="5">
        <v>4</v>
      </c>
      <c r="E424" s="5">
        <v>697992</v>
      </c>
      <c r="F424" s="5">
        <v>33903928</v>
      </c>
      <c r="G424" s="5">
        <v>5522</v>
      </c>
      <c r="H424" s="5">
        <v>384620</v>
      </c>
      <c r="I424" s="5">
        <v>431618</v>
      </c>
      <c r="J424" s="5">
        <v>28156340</v>
      </c>
      <c r="K424" s="5">
        <v>3815783</v>
      </c>
      <c r="L424" s="5">
        <v>580724210</v>
      </c>
      <c r="M424" s="5">
        <v>3284028</v>
      </c>
      <c r="N424" s="5">
        <v>235510084</v>
      </c>
      <c r="O424" s="5">
        <v>1775266</v>
      </c>
      <c r="P424" s="5">
        <v>43418884</v>
      </c>
    </row>
    <row r="425" spans="1:16" ht="15.75" customHeight="1">
      <c r="A425" s="5">
        <v>2021</v>
      </c>
      <c r="B425" s="5" t="s">
        <v>52</v>
      </c>
      <c r="C425" s="5">
        <v>4</v>
      </c>
      <c r="D425" s="5">
        <v>4</v>
      </c>
      <c r="E425" s="5">
        <v>709316</v>
      </c>
      <c r="F425" s="5">
        <v>34613244</v>
      </c>
      <c r="G425" s="5">
        <v>5616</v>
      </c>
      <c r="H425" s="5">
        <v>390236</v>
      </c>
      <c r="I425" s="5">
        <v>437252</v>
      </c>
      <c r="J425" s="5">
        <v>28593592</v>
      </c>
      <c r="K425" s="5">
        <v>3446337</v>
      </c>
      <c r="L425" s="5">
        <v>584170547</v>
      </c>
      <c r="M425" s="5">
        <v>1370482</v>
      </c>
      <c r="N425" s="5">
        <v>236880566</v>
      </c>
      <c r="O425" s="5">
        <v>617487</v>
      </c>
      <c r="P425" s="5">
        <v>44036371</v>
      </c>
    </row>
    <row r="426" spans="1:16" ht="15.75" customHeight="1">
      <c r="A426" s="5">
        <v>2021</v>
      </c>
      <c r="B426" s="5" t="s">
        <v>52</v>
      </c>
      <c r="C426" s="5">
        <v>4</v>
      </c>
      <c r="D426" s="5">
        <v>4</v>
      </c>
      <c r="E426" s="5">
        <v>638942</v>
      </c>
      <c r="F426" s="5">
        <v>35252186</v>
      </c>
      <c r="G426" s="5">
        <v>5524</v>
      </c>
      <c r="H426" s="5">
        <v>395760</v>
      </c>
      <c r="I426" s="5">
        <v>498018</v>
      </c>
      <c r="J426" s="5">
        <v>29091610</v>
      </c>
      <c r="K426" s="5">
        <v>3442204</v>
      </c>
      <c r="L426" s="5">
        <v>587612751</v>
      </c>
      <c r="M426" s="5">
        <v>4185876</v>
      </c>
      <c r="N426" s="5">
        <v>241066442</v>
      </c>
      <c r="O426" s="5">
        <v>2518085</v>
      </c>
      <c r="P426" s="5">
        <v>46554456</v>
      </c>
    </row>
    <row r="427" spans="1:16" ht="15.75" customHeight="1">
      <c r="A427" s="5">
        <v>2021</v>
      </c>
      <c r="B427" s="5" t="s">
        <v>52</v>
      </c>
      <c r="C427" s="5">
        <v>4</v>
      </c>
      <c r="D427" s="5">
        <v>4</v>
      </c>
      <c r="E427" s="5">
        <v>725826</v>
      </c>
      <c r="F427" s="5">
        <v>35978012</v>
      </c>
      <c r="G427" s="5">
        <v>6572</v>
      </c>
      <c r="H427" s="5">
        <v>402332</v>
      </c>
      <c r="I427" s="5">
        <v>524698</v>
      </c>
      <c r="J427" s="5">
        <v>29616308</v>
      </c>
      <c r="K427" s="5">
        <v>3767411</v>
      </c>
      <c r="L427" s="5">
        <v>591380162</v>
      </c>
      <c r="M427" s="5">
        <v>3133328</v>
      </c>
      <c r="N427" s="5">
        <v>244199770</v>
      </c>
      <c r="O427" s="5">
        <v>1962691</v>
      </c>
      <c r="P427" s="5">
        <v>48517147</v>
      </c>
    </row>
    <row r="428" spans="1:16" ht="15.75" customHeight="1">
      <c r="A428" s="5">
        <v>2021</v>
      </c>
      <c r="B428" s="5" t="s">
        <v>52</v>
      </c>
      <c r="C428" s="5">
        <v>4</v>
      </c>
      <c r="D428" s="5">
        <v>4</v>
      </c>
      <c r="E428" s="5">
        <v>758806</v>
      </c>
      <c r="F428" s="5">
        <v>36736818</v>
      </c>
      <c r="G428" s="5">
        <v>7292</v>
      </c>
      <c r="H428" s="5">
        <v>409624</v>
      </c>
      <c r="I428" s="5">
        <v>548342</v>
      </c>
      <c r="J428" s="5">
        <v>30164650</v>
      </c>
      <c r="K428" s="5">
        <v>3863607</v>
      </c>
      <c r="L428" s="5">
        <v>595243769</v>
      </c>
      <c r="M428" s="5">
        <v>2559692</v>
      </c>
      <c r="N428" s="5">
        <v>246759462</v>
      </c>
      <c r="O428" s="5">
        <v>1812093</v>
      </c>
      <c r="P428" s="5">
        <v>50329240</v>
      </c>
    </row>
    <row r="429" spans="1:16" ht="15.75" customHeight="1">
      <c r="A429" s="5">
        <v>2021</v>
      </c>
      <c r="B429" s="5" t="s">
        <v>52</v>
      </c>
      <c r="C429" s="5">
        <v>4</v>
      </c>
      <c r="D429" s="5">
        <v>5</v>
      </c>
      <c r="E429" s="5">
        <v>773546</v>
      </c>
      <c r="F429" s="5">
        <v>37510364</v>
      </c>
      <c r="G429" s="5">
        <v>7004</v>
      </c>
      <c r="H429" s="5">
        <v>416628</v>
      </c>
      <c r="I429" s="5">
        <v>583454</v>
      </c>
      <c r="J429" s="5">
        <v>30748104</v>
      </c>
      <c r="K429" s="5">
        <v>4070077</v>
      </c>
      <c r="L429" s="5">
        <v>599313846</v>
      </c>
      <c r="M429" s="5">
        <v>2546354</v>
      </c>
      <c r="N429" s="5">
        <v>249305816</v>
      </c>
      <c r="O429" s="5">
        <v>1889797</v>
      </c>
      <c r="P429" s="5">
        <v>52219037</v>
      </c>
    </row>
    <row r="430" spans="1:16" ht="15.75" customHeight="1">
      <c r="A430" s="5">
        <v>2021</v>
      </c>
      <c r="B430" s="5" t="s">
        <v>52</v>
      </c>
      <c r="C430" s="5">
        <v>4</v>
      </c>
      <c r="D430" s="5">
        <v>5</v>
      </c>
      <c r="E430" s="5">
        <v>804028</v>
      </c>
      <c r="F430" s="5">
        <v>38314392</v>
      </c>
      <c r="G430" s="5">
        <v>7050</v>
      </c>
      <c r="H430" s="5">
        <v>423678</v>
      </c>
      <c r="I430" s="5">
        <v>598396</v>
      </c>
      <c r="J430" s="5">
        <v>31346500</v>
      </c>
      <c r="K430" s="5">
        <v>4109487</v>
      </c>
      <c r="L430" s="5">
        <v>603423333</v>
      </c>
      <c r="M430" s="5">
        <v>3136639</v>
      </c>
      <c r="N430" s="5">
        <v>252442455</v>
      </c>
      <c r="O430" s="5">
        <v>2339986</v>
      </c>
      <c r="P430" s="5">
        <v>54559023</v>
      </c>
    </row>
    <row r="431" spans="1:16" ht="15.75" customHeight="1">
      <c r="A431" s="5">
        <v>2021</v>
      </c>
      <c r="B431" s="5" t="s">
        <v>53</v>
      </c>
      <c r="C431" s="5">
        <v>5</v>
      </c>
      <c r="D431" s="5">
        <v>1</v>
      </c>
      <c r="E431" s="5">
        <v>785152</v>
      </c>
      <c r="F431" s="5">
        <v>39099544</v>
      </c>
      <c r="G431" s="5">
        <v>7370</v>
      </c>
      <c r="H431" s="5">
        <v>431048</v>
      </c>
      <c r="I431" s="5">
        <v>617376</v>
      </c>
      <c r="J431" s="5">
        <v>31963876</v>
      </c>
      <c r="K431" s="5">
        <v>3973355</v>
      </c>
      <c r="L431" s="5">
        <v>607396688</v>
      </c>
      <c r="M431" s="5">
        <v>2226100</v>
      </c>
      <c r="N431" s="5">
        <v>254668555</v>
      </c>
      <c r="O431" s="5">
        <v>1415142</v>
      </c>
      <c r="P431" s="5">
        <v>55974165</v>
      </c>
    </row>
    <row r="432" spans="1:16" ht="15.75" customHeight="1">
      <c r="A432" s="5">
        <v>2021</v>
      </c>
      <c r="B432" s="5" t="s">
        <v>53</v>
      </c>
      <c r="C432" s="5">
        <v>5</v>
      </c>
      <c r="D432" s="5">
        <v>1</v>
      </c>
      <c r="E432" s="5">
        <v>740180</v>
      </c>
      <c r="F432" s="5">
        <v>39839724</v>
      </c>
      <c r="G432" s="5">
        <v>6846</v>
      </c>
      <c r="H432" s="5">
        <v>437894</v>
      </c>
      <c r="I432" s="5">
        <v>600008</v>
      </c>
      <c r="J432" s="5">
        <v>32563884</v>
      </c>
      <c r="K432" s="5">
        <v>3517475</v>
      </c>
      <c r="L432" s="5">
        <v>610914163</v>
      </c>
      <c r="M432" s="5">
        <v>405867</v>
      </c>
      <c r="N432" s="5">
        <v>255074422</v>
      </c>
      <c r="O432" s="5">
        <v>357697</v>
      </c>
      <c r="P432" s="5">
        <v>56331862</v>
      </c>
    </row>
    <row r="433" spans="1:16" ht="15.75" customHeight="1">
      <c r="A433" s="5">
        <v>2021</v>
      </c>
      <c r="B433" s="5" t="s">
        <v>53</v>
      </c>
      <c r="C433" s="5">
        <v>5</v>
      </c>
      <c r="D433" s="5">
        <v>1</v>
      </c>
      <c r="E433" s="5">
        <v>711538</v>
      </c>
      <c r="F433" s="5">
        <v>40551262</v>
      </c>
      <c r="G433" s="5">
        <v>6878</v>
      </c>
      <c r="H433" s="5">
        <v>444772</v>
      </c>
      <c r="I433" s="5">
        <v>637820</v>
      </c>
      <c r="J433" s="5">
        <v>33201704</v>
      </c>
      <c r="K433" s="5">
        <v>3491681</v>
      </c>
      <c r="L433" s="5">
        <v>614405844</v>
      </c>
      <c r="M433" s="5">
        <v>1702825</v>
      </c>
      <c r="N433" s="5">
        <v>256777247</v>
      </c>
      <c r="O433" s="5">
        <v>1754998</v>
      </c>
      <c r="P433" s="5">
        <v>58086860</v>
      </c>
    </row>
    <row r="434" spans="1:16" ht="15.75" customHeight="1">
      <c r="A434" s="5">
        <v>2021</v>
      </c>
      <c r="B434" s="5" t="s">
        <v>53</v>
      </c>
      <c r="C434" s="5">
        <v>5</v>
      </c>
      <c r="D434" s="5">
        <v>1</v>
      </c>
      <c r="E434" s="5">
        <v>765694</v>
      </c>
      <c r="F434" s="5">
        <v>41316956</v>
      </c>
      <c r="G434" s="5">
        <v>7572</v>
      </c>
      <c r="H434" s="5">
        <v>452344</v>
      </c>
      <c r="I434" s="5">
        <v>675396</v>
      </c>
      <c r="J434" s="5">
        <v>33877100</v>
      </c>
      <c r="K434" s="5">
        <v>3595333</v>
      </c>
      <c r="L434" s="5">
        <v>618001177</v>
      </c>
      <c r="M434" s="5">
        <v>1631182</v>
      </c>
      <c r="N434" s="5">
        <v>258408429</v>
      </c>
      <c r="O434" s="5">
        <v>1478007</v>
      </c>
      <c r="P434" s="5">
        <v>59564867</v>
      </c>
    </row>
    <row r="435" spans="1:16" ht="15.75" customHeight="1">
      <c r="A435" s="5">
        <v>2021</v>
      </c>
      <c r="B435" s="5" t="s">
        <v>53</v>
      </c>
      <c r="C435" s="5">
        <v>5</v>
      </c>
      <c r="D435" s="5">
        <v>1</v>
      </c>
      <c r="E435" s="5">
        <v>825248</v>
      </c>
      <c r="F435" s="5">
        <v>42142204</v>
      </c>
      <c r="G435" s="5">
        <v>7958</v>
      </c>
      <c r="H435" s="5">
        <v>460302</v>
      </c>
      <c r="I435" s="5">
        <v>661436</v>
      </c>
      <c r="J435" s="5">
        <v>34538536</v>
      </c>
      <c r="K435" s="5">
        <v>4059014</v>
      </c>
      <c r="L435" s="5">
        <v>622060191</v>
      </c>
      <c r="M435" s="5">
        <v>1857502</v>
      </c>
      <c r="N435" s="5">
        <v>260265931</v>
      </c>
      <c r="O435" s="5">
        <v>2166695</v>
      </c>
      <c r="P435" s="5">
        <v>61731562</v>
      </c>
    </row>
    <row r="436" spans="1:16" ht="15.75" customHeight="1">
      <c r="A436" s="5">
        <v>2021</v>
      </c>
      <c r="B436" s="5" t="s">
        <v>53</v>
      </c>
      <c r="C436" s="5">
        <v>5</v>
      </c>
      <c r="D436" s="5">
        <v>1</v>
      </c>
      <c r="E436" s="5">
        <v>828560</v>
      </c>
      <c r="F436" s="5">
        <v>42970764</v>
      </c>
      <c r="G436" s="5">
        <v>7846</v>
      </c>
      <c r="H436" s="5">
        <v>468148</v>
      </c>
      <c r="I436" s="5">
        <v>656698</v>
      </c>
      <c r="J436" s="5">
        <v>35195234</v>
      </c>
      <c r="K436" s="5">
        <v>4054365</v>
      </c>
      <c r="L436" s="5">
        <v>626114556</v>
      </c>
      <c r="M436" s="5">
        <v>2223041</v>
      </c>
      <c r="N436" s="5">
        <v>262488972</v>
      </c>
      <c r="O436" s="5">
        <v>2684440</v>
      </c>
      <c r="P436" s="5">
        <v>64416002</v>
      </c>
    </row>
    <row r="437" spans="1:16" ht="15.75" customHeight="1">
      <c r="A437" s="5">
        <v>2021</v>
      </c>
      <c r="B437" s="5" t="s">
        <v>53</v>
      </c>
      <c r="C437" s="5">
        <v>5</v>
      </c>
      <c r="D437" s="5">
        <v>1</v>
      </c>
      <c r="E437" s="5">
        <v>813802</v>
      </c>
      <c r="F437" s="5">
        <v>43784566</v>
      </c>
      <c r="G437" s="5">
        <v>8466</v>
      </c>
      <c r="H437" s="5">
        <v>476614</v>
      </c>
      <c r="I437" s="5">
        <v>655350</v>
      </c>
      <c r="J437" s="5">
        <v>35850584</v>
      </c>
      <c r="K437" s="5">
        <v>4046305</v>
      </c>
      <c r="L437" s="5">
        <v>630160861</v>
      </c>
      <c r="M437" s="5">
        <v>2046520</v>
      </c>
      <c r="N437" s="5">
        <v>264535492</v>
      </c>
      <c r="O437" s="5">
        <v>2688936</v>
      </c>
      <c r="P437" s="5">
        <v>67104938</v>
      </c>
    </row>
    <row r="438" spans="1:16" ht="15.75" customHeight="1">
      <c r="A438" s="5">
        <v>2021</v>
      </c>
      <c r="B438" s="5" t="s">
        <v>53</v>
      </c>
      <c r="C438" s="5">
        <v>5</v>
      </c>
      <c r="D438" s="5">
        <v>2</v>
      </c>
      <c r="E438" s="5">
        <v>807616</v>
      </c>
      <c r="F438" s="5">
        <v>44592182</v>
      </c>
      <c r="G438" s="5">
        <v>8184</v>
      </c>
      <c r="H438" s="5">
        <v>484798</v>
      </c>
      <c r="I438" s="5">
        <v>772790</v>
      </c>
      <c r="J438" s="5">
        <v>36623374</v>
      </c>
      <c r="K438" s="5">
        <v>4014568</v>
      </c>
      <c r="L438" s="5">
        <v>634175429</v>
      </c>
      <c r="M438" s="5">
        <v>1734254</v>
      </c>
      <c r="N438" s="5">
        <v>266269746</v>
      </c>
      <c r="O438" s="5">
        <v>2443707</v>
      </c>
      <c r="P438" s="5">
        <v>69548645</v>
      </c>
    </row>
    <row r="439" spans="1:16" ht="15.75" customHeight="1">
      <c r="A439" s="5">
        <v>2021</v>
      </c>
      <c r="B439" s="5" t="s">
        <v>53</v>
      </c>
      <c r="C439" s="5">
        <v>5</v>
      </c>
      <c r="D439" s="5">
        <v>2</v>
      </c>
      <c r="E439" s="5">
        <v>732910</v>
      </c>
      <c r="F439" s="5">
        <v>45325092</v>
      </c>
      <c r="G439" s="5">
        <v>7498</v>
      </c>
      <c r="H439" s="5">
        <v>492296</v>
      </c>
      <c r="I439" s="5">
        <v>707554</v>
      </c>
      <c r="J439" s="5">
        <v>37330928</v>
      </c>
      <c r="K439" s="5">
        <v>3446842</v>
      </c>
      <c r="L439" s="5">
        <v>637622271</v>
      </c>
      <c r="M439" s="5">
        <v>848620</v>
      </c>
      <c r="N439" s="5">
        <v>267118366</v>
      </c>
      <c r="O439" s="5">
        <v>625011</v>
      </c>
      <c r="P439" s="5">
        <v>70173656</v>
      </c>
    </row>
    <row r="440" spans="1:16" ht="15.75" customHeight="1">
      <c r="A440" s="5">
        <v>2021</v>
      </c>
      <c r="B440" s="5" t="s">
        <v>53</v>
      </c>
      <c r="C440" s="5">
        <v>5</v>
      </c>
      <c r="D440" s="5">
        <v>2</v>
      </c>
      <c r="E440" s="5">
        <v>658982</v>
      </c>
      <c r="F440" s="5">
        <v>45984074</v>
      </c>
      <c r="G440" s="5">
        <v>7758</v>
      </c>
      <c r="H440" s="5">
        <v>500054</v>
      </c>
      <c r="I440" s="5">
        <v>711860</v>
      </c>
      <c r="J440" s="5">
        <v>38042788</v>
      </c>
      <c r="K440" s="5">
        <v>3703147</v>
      </c>
      <c r="L440" s="5">
        <v>641325418</v>
      </c>
      <c r="M440" s="5">
        <v>2177063</v>
      </c>
      <c r="N440" s="5">
        <v>269295429</v>
      </c>
      <c r="O440" s="5">
        <v>2880963</v>
      </c>
      <c r="P440" s="5">
        <v>73054619</v>
      </c>
    </row>
    <row r="441" spans="1:16" ht="15.75" customHeight="1">
      <c r="A441" s="5">
        <v>2021</v>
      </c>
      <c r="B441" s="5" t="s">
        <v>53</v>
      </c>
      <c r="C441" s="5">
        <v>5</v>
      </c>
      <c r="D441" s="5">
        <v>2</v>
      </c>
      <c r="E441" s="5">
        <v>697110</v>
      </c>
      <c r="F441" s="5">
        <v>46681184</v>
      </c>
      <c r="G441" s="5">
        <v>8396</v>
      </c>
      <c r="H441" s="5">
        <v>508450</v>
      </c>
      <c r="I441" s="5">
        <v>710796</v>
      </c>
      <c r="J441" s="5">
        <v>38753584</v>
      </c>
      <c r="K441" s="5">
        <v>4041967</v>
      </c>
      <c r="L441" s="5">
        <v>645367385</v>
      </c>
      <c r="M441" s="5">
        <v>2248566</v>
      </c>
      <c r="N441" s="5">
        <v>271543995</v>
      </c>
      <c r="O441" s="5">
        <v>2792673</v>
      </c>
      <c r="P441" s="5">
        <v>75847292</v>
      </c>
    </row>
    <row r="442" spans="1:16" ht="15.75" customHeight="1">
      <c r="A442" s="5">
        <v>2021</v>
      </c>
      <c r="B442" s="5" t="s">
        <v>53</v>
      </c>
      <c r="C442" s="5">
        <v>5</v>
      </c>
      <c r="D442" s="5">
        <v>2</v>
      </c>
      <c r="E442" s="5">
        <v>725264</v>
      </c>
      <c r="F442" s="5">
        <v>47406448</v>
      </c>
      <c r="G442" s="5">
        <v>8256</v>
      </c>
      <c r="H442" s="5">
        <v>516706</v>
      </c>
      <c r="I442" s="5">
        <v>704010</v>
      </c>
      <c r="J442" s="5">
        <v>39457594</v>
      </c>
      <c r="K442" s="5">
        <v>4015673</v>
      </c>
      <c r="L442" s="5">
        <v>649383058</v>
      </c>
      <c r="M442" s="5">
        <v>2075285</v>
      </c>
      <c r="N442" s="5">
        <v>273619280</v>
      </c>
      <c r="O442" s="5">
        <v>1872476</v>
      </c>
      <c r="P442" s="5">
        <v>77719768</v>
      </c>
    </row>
    <row r="443" spans="1:16" ht="15.75" customHeight="1">
      <c r="A443" s="5">
        <v>2021</v>
      </c>
      <c r="B443" s="5" t="s">
        <v>53</v>
      </c>
      <c r="C443" s="5">
        <v>5</v>
      </c>
      <c r="D443" s="5">
        <v>2</v>
      </c>
      <c r="E443" s="5">
        <v>686010</v>
      </c>
      <c r="F443" s="5">
        <v>48092458</v>
      </c>
      <c r="G443" s="5">
        <v>8000</v>
      </c>
      <c r="H443" s="5">
        <v>524706</v>
      </c>
      <c r="I443" s="5">
        <v>689352</v>
      </c>
      <c r="J443" s="5">
        <v>40146946</v>
      </c>
      <c r="K443" s="5">
        <v>3999781</v>
      </c>
      <c r="L443" s="5">
        <v>653382839</v>
      </c>
      <c r="M443" s="5">
        <v>2120299</v>
      </c>
      <c r="N443" s="5">
        <v>275739579</v>
      </c>
      <c r="O443" s="5">
        <v>2041007</v>
      </c>
      <c r="P443" s="5">
        <v>79760775</v>
      </c>
    </row>
    <row r="444" spans="1:16" ht="15.75" customHeight="1">
      <c r="A444" s="5">
        <v>2021</v>
      </c>
      <c r="B444" s="5" t="s">
        <v>53</v>
      </c>
      <c r="C444" s="5">
        <v>5</v>
      </c>
      <c r="D444" s="5">
        <v>2</v>
      </c>
      <c r="E444" s="5">
        <v>652512</v>
      </c>
      <c r="F444" s="5">
        <v>48744970</v>
      </c>
      <c r="G444" s="5">
        <v>7778</v>
      </c>
      <c r="H444" s="5">
        <v>532484</v>
      </c>
      <c r="I444" s="5">
        <v>706400</v>
      </c>
      <c r="J444" s="5">
        <v>40853346</v>
      </c>
      <c r="K444" s="5">
        <v>3755437</v>
      </c>
      <c r="L444" s="5">
        <v>657138276</v>
      </c>
      <c r="M444" s="5">
        <v>1312538</v>
      </c>
      <c r="N444" s="5">
        <v>277052117</v>
      </c>
      <c r="O444" s="5">
        <v>1005452</v>
      </c>
      <c r="P444" s="5">
        <v>80766227</v>
      </c>
    </row>
    <row r="445" spans="1:16" ht="15.75" customHeight="1">
      <c r="A445" s="5">
        <v>2021</v>
      </c>
      <c r="B445" s="5" t="s">
        <v>53</v>
      </c>
      <c r="C445" s="5">
        <v>5</v>
      </c>
      <c r="D445" s="5">
        <v>3</v>
      </c>
      <c r="E445" s="5">
        <v>621514</v>
      </c>
      <c r="F445" s="5">
        <v>49366484</v>
      </c>
      <c r="G445" s="5">
        <v>8154</v>
      </c>
      <c r="H445" s="5">
        <v>540638</v>
      </c>
      <c r="I445" s="5">
        <v>725094</v>
      </c>
      <c r="J445" s="5">
        <v>41578440</v>
      </c>
      <c r="K445" s="5">
        <v>3837010</v>
      </c>
      <c r="L445" s="5">
        <v>660975286</v>
      </c>
      <c r="M445" s="5">
        <v>2296202</v>
      </c>
      <c r="N445" s="5">
        <v>279348319</v>
      </c>
      <c r="O445" s="5">
        <v>1228968</v>
      </c>
      <c r="P445" s="5">
        <v>81995195</v>
      </c>
    </row>
    <row r="446" spans="1:16" ht="15.75" customHeight="1">
      <c r="A446" s="5">
        <v>2021</v>
      </c>
      <c r="B446" s="5" t="s">
        <v>53</v>
      </c>
      <c r="C446" s="5">
        <v>5</v>
      </c>
      <c r="D446" s="5">
        <v>3</v>
      </c>
      <c r="E446" s="5">
        <v>563674</v>
      </c>
      <c r="F446" s="5">
        <v>49930158</v>
      </c>
      <c r="G446" s="5">
        <v>8196</v>
      </c>
      <c r="H446" s="5">
        <v>548834</v>
      </c>
      <c r="I446" s="5">
        <v>757052</v>
      </c>
      <c r="J446" s="5">
        <v>42335492</v>
      </c>
      <c r="K446" s="5">
        <v>3610532</v>
      </c>
      <c r="L446" s="5">
        <v>664585818</v>
      </c>
      <c r="M446" s="5">
        <v>1246485</v>
      </c>
      <c r="N446" s="5">
        <v>280594804</v>
      </c>
      <c r="O446" s="5">
        <v>159052</v>
      </c>
      <c r="P446" s="5">
        <v>82154247</v>
      </c>
    </row>
    <row r="447" spans="1:16" ht="15.75" customHeight="1">
      <c r="A447" s="5">
        <v>2021</v>
      </c>
      <c r="B447" s="5" t="s">
        <v>53</v>
      </c>
      <c r="C447" s="5">
        <v>5</v>
      </c>
      <c r="D447" s="5">
        <v>3</v>
      </c>
      <c r="E447" s="5">
        <v>526042</v>
      </c>
      <c r="F447" s="5">
        <v>50456200</v>
      </c>
      <c r="G447" s="5">
        <v>8668</v>
      </c>
      <c r="H447" s="5">
        <v>557502</v>
      </c>
      <c r="I447" s="5">
        <v>844782</v>
      </c>
      <c r="J447" s="5">
        <v>43180274</v>
      </c>
      <c r="K447" s="5">
        <v>3788477</v>
      </c>
      <c r="L447" s="5">
        <v>668374295</v>
      </c>
      <c r="M447" s="5">
        <v>2559488</v>
      </c>
      <c r="N447" s="5">
        <v>283154292</v>
      </c>
      <c r="O447" s="5">
        <v>486448</v>
      </c>
      <c r="P447" s="5">
        <v>82640695</v>
      </c>
    </row>
    <row r="448" spans="1:16" ht="15.75" customHeight="1">
      <c r="A448" s="5">
        <v>2021</v>
      </c>
      <c r="B448" s="5" t="s">
        <v>53</v>
      </c>
      <c r="C448" s="5">
        <v>5</v>
      </c>
      <c r="D448" s="5">
        <v>3</v>
      </c>
      <c r="E448" s="5">
        <v>534492</v>
      </c>
      <c r="F448" s="5">
        <v>50990692</v>
      </c>
      <c r="G448" s="5">
        <v>9058</v>
      </c>
      <c r="H448" s="5">
        <v>566560</v>
      </c>
      <c r="I448" s="5">
        <v>779516</v>
      </c>
      <c r="J448" s="5">
        <v>43959790</v>
      </c>
      <c r="K448" s="5">
        <v>4154311</v>
      </c>
      <c r="L448" s="5">
        <v>672528606</v>
      </c>
      <c r="M448" s="5">
        <v>2309794</v>
      </c>
      <c r="N448" s="5">
        <v>285464086</v>
      </c>
      <c r="O448" s="5">
        <v>394209</v>
      </c>
      <c r="P448" s="5">
        <v>83034904</v>
      </c>
    </row>
    <row r="449" spans="1:16" ht="15.75" customHeight="1">
      <c r="A449" s="5">
        <v>2021</v>
      </c>
      <c r="B449" s="5" t="s">
        <v>53</v>
      </c>
      <c r="C449" s="5">
        <v>5</v>
      </c>
      <c r="D449" s="5">
        <v>3</v>
      </c>
      <c r="E449" s="5">
        <v>552374</v>
      </c>
      <c r="F449" s="5">
        <v>51543066</v>
      </c>
      <c r="G449" s="5">
        <v>7754</v>
      </c>
      <c r="H449" s="5">
        <v>574314</v>
      </c>
      <c r="I449" s="5">
        <v>738010</v>
      </c>
      <c r="J449" s="5">
        <v>44697800</v>
      </c>
      <c r="K449" s="5">
        <v>4322959</v>
      </c>
      <c r="L449" s="5">
        <v>676851565</v>
      </c>
      <c r="M449" s="5">
        <v>2078010</v>
      </c>
      <c r="N449" s="5">
        <v>287542096</v>
      </c>
      <c r="O449" s="5">
        <v>316219</v>
      </c>
      <c r="P449" s="5">
        <v>83351123</v>
      </c>
    </row>
    <row r="450" spans="1:16" ht="15.75" customHeight="1">
      <c r="A450" s="5">
        <v>2021</v>
      </c>
      <c r="B450" s="5" t="s">
        <v>53</v>
      </c>
      <c r="C450" s="5">
        <v>5</v>
      </c>
      <c r="D450" s="5">
        <v>3</v>
      </c>
      <c r="E450" s="5">
        <v>518484</v>
      </c>
      <c r="F450" s="5">
        <v>52061550</v>
      </c>
      <c r="G450" s="5">
        <v>8418</v>
      </c>
      <c r="H450" s="5">
        <v>582732</v>
      </c>
      <c r="I450" s="5">
        <v>714346</v>
      </c>
      <c r="J450" s="5">
        <v>45412146</v>
      </c>
      <c r="K450" s="5">
        <v>4260832</v>
      </c>
      <c r="L450" s="5">
        <v>681112397</v>
      </c>
      <c r="M450" s="5">
        <v>9153850</v>
      </c>
      <c r="N450" s="5">
        <v>296695946</v>
      </c>
      <c r="O450" s="5">
        <v>579344</v>
      </c>
      <c r="P450" s="5">
        <v>83930467</v>
      </c>
    </row>
    <row r="451" spans="1:16" ht="15.75" customHeight="1">
      <c r="A451" s="5">
        <v>2021</v>
      </c>
      <c r="B451" s="5" t="s">
        <v>53</v>
      </c>
      <c r="C451" s="5">
        <v>5</v>
      </c>
      <c r="D451" s="5">
        <v>3</v>
      </c>
      <c r="E451" s="5">
        <v>514598</v>
      </c>
      <c r="F451" s="5">
        <v>52576148</v>
      </c>
      <c r="G451" s="5">
        <v>8388</v>
      </c>
      <c r="H451" s="5">
        <v>591120</v>
      </c>
      <c r="I451" s="5">
        <v>715250</v>
      </c>
      <c r="J451" s="5">
        <v>46127396</v>
      </c>
      <c r="K451" s="5">
        <v>4311346</v>
      </c>
      <c r="L451" s="5">
        <v>685423743</v>
      </c>
      <c r="M451" s="5">
        <v>2598532</v>
      </c>
      <c r="N451" s="5">
        <v>299294478</v>
      </c>
      <c r="O451" s="5">
        <v>380988</v>
      </c>
      <c r="P451" s="5">
        <v>84311455</v>
      </c>
    </row>
    <row r="452" spans="1:16" ht="15.75" customHeight="1">
      <c r="A452" s="5">
        <v>2021</v>
      </c>
      <c r="B452" s="5" t="s">
        <v>53</v>
      </c>
      <c r="C452" s="5">
        <v>5</v>
      </c>
      <c r="D452" s="5">
        <v>4</v>
      </c>
      <c r="E452" s="5">
        <v>481794</v>
      </c>
      <c r="F452" s="5">
        <v>53057942</v>
      </c>
      <c r="G452" s="5">
        <v>7478</v>
      </c>
      <c r="H452" s="5">
        <v>598598</v>
      </c>
      <c r="I452" s="5">
        <v>710276</v>
      </c>
      <c r="J452" s="5">
        <v>46837672</v>
      </c>
      <c r="K452" s="5">
        <v>4398503</v>
      </c>
      <c r="L452" s="5">
        <v>689822246</v>
      </c>
      <c r="M452" s="5">
        <v>2886307</v>
      </c>
      <c r="N452" s="5">
        <v>302180785</v>
      </c>
      <c r="O452" s="5">
        <v>371108</v>
      </c>
      <c r="P452" s="5">
        <v>84682563</v>
      </c>
    </row>
    <row r="453" spans="1:16" ht="15.75" customHeight="1">
      <c r="A453" s="5">
        <v>2021</v>
      </c>
      <c r="B453" s="5" t="s">
        <v>53</v>
      </c>
      <c r="C453" s="5">
        <v>5</v>
      </c>
      <c r="D453" s="5">
        <v>4</v>
      </c>
      <c r="E453" s="5">
        <v>445668</v>
      </c>
      <c r="F453" s="5">
        <v>53503610</v>
      </c>
      <c r="G453" s="5">
        <v>8908</v>
      </c>
      <c r="H453" s="5">
        <v>607506</v>
      </c>
      <c r="I453" s="5">
        <v>604506</v>
      </c>
      <c r="J453" s="5">
        <v>47442178</v>
      </c>
      <c r="K453" s="5">
        <v>4099410</v>
      </c>
      <c r="L453" s="5">
        <v>693921656</v>
      </c>
      <c r="M453" s="5">
        <v>1969945</v>
      </c>
      <c r="N453" s="5">
        <v>304150730</v>
      </c>
      <c r="O453" s="5">
        <v>125435</v>
      </c>
      <c r="P453" s="5">
        <v>84807998</v>
      </c>
    </row>
    <row r="454" spans="1:16" ht="15.75" customHeight="1">
      <c r="A454" s="5">
        <v>2021</v>
      </c>
      <c r="B454" s="5" t="s">
        <v>53</v>
      </c>
      <c r="C454" s="5">
        <v>5</v>
      </c>
      <c r="D454" s="5">
        <v>4</v>
      </c>
      <c r="E454" s="5">
        <v>391714</v>
      </c>
      <c r="F454" s="5">
        <v>53895324</v>
      </c>
      <c r="G454" s="5">
        <v>7018</v>
      </c>
      <c r="H454" s="5">
        <v>614524</v>
      </c>
      <c r="I454" s="5">
        <v>653474</v>
      </c>
      <c r="J454" s="5">
        <v>48095652</v>
      </c>
      <c r="K454" s="5">
        <v>4119267</v>
      </c>
      <c r="L454" s="5">
        <v>698040923</v>
      </c>
      <c r="M454" s="5">
        <v>4608838</v>
      </c>
      <c r="N454" s="5">
        <v>308759568</v>
      </c>
      <c r="O454" s="5">
        <v>359317</v>
      </c>
      <c r="P454" s="5">
        <v>85167315</v>
      </c>
    </row>
    <row r="455" spans="1:16" ht="15.75" customHeight="1">
      <c r="A455" s="5">
        <v>2021</v>
      </c>
      <c r="B455" s="5" t="s">
        <v>53</v>
      </c>
      <c r="C455" s="5">
        <v>5</v>
      </c>
      <c r="D455" s="5">
        <v>4</v>
      </c>
      <c r="E455" s="5">
        <v>417984</v>
      </c>
      <c r="F455" s="5">
        <v>54313308</v>
      </c>
      <c r="G455" s="5">
        <v>8320</v>
      </c>
      <c r="H455" s="5">
        <v>622844</v>
      </c>
      <c r="I455" s="5">
        <v>590528</v>
      </c>
      <c r="J455" s="5">
        <v>48686180</v>
      </c>
      <c r="K455" s="5">
        <v>4445761</v>
      </c>
      <c r="L455" s="5">
        <v>702486684</v>
      </c>
      <c r="M455" s="5">
        <v>3825744</v>
      </c>
      <c r="N455" s="5">
        <v>312585312</v>
      </c>
      <c r="O455" s="5">
        <v>412912</v>
      </c>
      <c r="P455" s="5">
        <v>85580227</v>
      </c>
    </row>
    <row r="456" spans="1:16" ht="15.75" customHeight="1">
      <c r="A456" s="5">
        <v>2021</v>
      </c>
      <c r="B456" s="5" t="s">
        <v>53</v>
      </c>
      <c r="C456" s="5">
        <v>5</v>
      </c>
      <c r="D456" s="5">
        <v>4</v>
      </c>
      <c r="E456" s="5">
        <v>423020</v>
      </c>
      <c r="F456" s="5">
        <v>54736328</v>
      </c>
      <c r="G456" s="5">
        <v>7686</v>
      </c>
      <c r="H456" s="5">
        <v>630530</v>
      </c>
      <c r="I456" s="5">
        <v>566108</v>
      </c>
      <c r="J456" s="5">
        <v>49252288</v>
      </c>
      <c r="K456" s="5">
        <v>4498943</v>
      </c>
      <c r="L456" s="5">
        <v>706985627</v>
      </c>
      <c r="M456" s="5">
        <v>3751219</v>
      </c>
      <c r="N456" s="5">
        <v>316336531</v>
      </c>
      <c r="O456" s="5">
        <v>314586</v>
      </c>
      <c r="P456" s="5">
        <v>85894813</v>
      </c>
    </row>
    <row r="457" spans="1:16" ht="15.75" customHeight="1">
      <c r="A457" s="5">
        <v>2021</v>
      </c>
      <c r="B457" s="5" t="s">
        <v>53</v>
      </c>
      <c r="C457" s="5">
        <v>5</v>
      </c>
      <c r="D457" s="5">
        <v>4</v>
      </c>
      <c r="E457" s="5">
        <v>372150</v>
      </c>
      <c r="F457" s="5">
        <v>55108478</v>
      </c>
      <c r="G457" s="5">
        <v>7318</v>
      </c>
      <c r="H457" s="5">
        <v>637848</v>
      </c>
      <c r="I457" s="5">
        <v>542004</v>
      </c>
      <c r="J457" s="5">
        <v>49794292</v>
      </c>
      <c r="K457" s="5">
        <v>4300755</v>
      </c>
      <c r="L457" s="5">
        <v>711286382</v>
      </c>
      <c r="M457" s="5">
        <v>5647523</v>
      </c>
      <c r="N457" s="5">
        <v>321984054</v>
      </c>
      <c r="O457" s="5">
        <v>395068</v>
      </c>
      <c r="P457" s="5">
        <v>86289881</v>
      </c>
    </row>
    <row r="458" spans="1:16" ht="15.75" customHeight="1">
      <c r="A458" s="5">
        <v>2021</v>
      </c>
      <c r="B458" s="5" t="s">
        <v>53</v>
      </c>
      <c r="C458" s="5">
        <v>5</v>
      </c>
      <c r="D458" s="5">
        <v>4</v>
      </c>
      <c r="E458" s="5">
        <v>348166</v>
      </c>
      <c r="F458" s="5">
        <v>55456644</v>
      </c>
      <c r="G458" s="5">
        <v>7222</v>
      </c>
      <c r="H458" s="5">
        <v>645070</v>
      </c>
      <c r="I458" s="5">
        <v>570664</v>
      </c>
      <c r="J458" s="5">
        <v>50364956</v>
      </c>
      <c r="K458" s="5">
        <v>4342179</v>
      </c>
      <c r="L458" s="5">
        <v>715628561</v>
      </c>
      <c r="M458" s="5">
        <v>5856736</v>
      </c>
      <c r="N458" s="5">
        <v>327840790</v>
      </c>
      <c r="O458" s="5">
        <v>500363</v>
      </c>
      <c r="P458" s="5">
        <v>86790244</v>
      </c>
    </row>
    <row r="459" spans="1:16" ht="15.75" customHeight="1">
      <c r="A459" s="5">
        <v>2021</v>
      </c>
      <c r="B459" s="5" t="s">
        <v>53</v>
      </c>
      <c r="C459" s="5">
        <v>5</v>
      </c>
      <c r="D459" s="5">
        <v>5</v>
      </c>
      <c r="E459" s="5">
        <v>330564</v>
      </c>
      <c r="F459" s="5">
        <v>55787208</v>
      </c>
      <c r="G459" s="5">
        <v>6926</v>
      </c>
      <c r="H459" s="5">
        <v>651996</v>
      </c>
      <c r="I459" s="5">
        <v>528966</v>
      </c>
      <c r="J459" s="5">
        <v>50893922</v>
      </c>
      <c r="K459" s="5">
        <v>4288249</v>
      </c>
      <c r="L459" s="5">
        <v>719916810</v>
      </c>
      <c r="M459" s="5">
        <v>5676448</v>
      </c>
      <c r="N459" s="5">
        <v>333517238</v>
      </c>
      <c r="O459" s="5">
        <v>651890</v>
      </c>
      <c r="P459" s="5">
        <v>87442134</v>
      </c>
    </row>
    <row r="460" spans="1:16" ht="15.75" customHeight="1">
      <c r="A460" s="5">
        <v>2021</v>
      </c>
      <c r="B460" s="5" t="s">
        <v>53</v>
      </c>
      <c r="C460" s="5">
        <v>5</v>
      </c>
      <c r="D460" s="5">
        <v>5</v>
      </c>
      <c r="E460" s="5">
        <v>306792</v>
      </c>
      <c r="F460" s="5">
        <v>56094000</v>
      </c>
      <c r="G460" s="5">
        <v>6260</v>
      </c>
      <c r="H460" s="5">
        <v>658256</v>
      </c>
      <c r="I460" s="5">
        <v>475328</v>
      </c>
      <c r="J460" s="5">
        <v>51369250</v>
      </c>
      <c r="K460" s="5">
        <v>3795611</v>
      </c>
      <c r="L460" s="5">
        <v>723712421</v>
      </c>
      <c r="M460" s="5">
        <v>1991788</v>
      </c>
      <c r="N460" s="5">
        <v>335509026</v>
      </c>
      <c r="O460" s="5">
        <v>183242</v>
      </c>
      <c r="P460" s="5">
        <v>87625376</v>
      </c>
    </row>
    <row r="461" spans="1:16" ht="15.75" customHeight="1">
      <c r="A461" s="5">
        <v>2021</v>
      </c>
      <c r="B461" s="5" t="s">
        <v>53</v>
      </c>
      <c r="C461" s="5">
        <v>5</v>
      </c>
      <c r="D461" s="5">
        <v>5</v>
      </c>
      <c r="E461" s="5">
        <v>253766</v>
      </c>
      <c r="F461" s="5">
        <v>56347766</v>
      </c>
      <c r="G461" s="5">
        <v>5566</v>
      </c>
      <c r="H461" s="5">
        <v>663822</v>
      </c>
      <c r="I461" s="5">
        <v>510250</v>
      </c>
      <c r="J461" s="5">
        <v>51879500</v>
      </c>
      <c r="K461" s="5">
        <v>3874858</v>
      </c>
      <c r="L461" s="5">
        <v>727587279</v>
      </c>
      <c r="M461" s="5">
        <v>5170282</v>
      </c>
      <c r="N461" s="5">
        <v>340679308</v>
      </c>
      <c r="O461" s="5">
        <v>605257</v>
      </c>
      <c r="P461" s="5">
        <v>88230633</v>
      </c>
    </row>
    <row r="462" spans="1:16" ht="15.75" customHeight="1">
      <c r="A462" s="5">
        <v>2021</v>
      </c>
      <c r="B462" s="5" t="s">
        <v>54</v>
      </c>
      <c r="C462" s="5">
        <v>6</v>
      </c>
      <c r="D462" s="5">
        <v>1</v>
      </c>
      <c r="E462" s="5">
        <v>266304</v>
      </c>
      <c r="F462" s="5">
        <v>56614070</v>
      </c>
      <c r="G462" s="5">
        <v>6410</v>
      </c>
      <c r="H462" s="5">
        <v>670232</v>
      </c>
      <c r="I462" s="5">
        <v>462794</v>
      </c>
      <c r="J462" s="5">
        <v>52342294</v>
      </c>
      <c r="K462" s="5">
        <v>5407769</v>
      </c>
      <c r="L462" s="5">
        <v>732995048</v>
      </c>
      <c r="M462" s="5">
        <v>4422660</v>
      </c>
      <c r="N462" s="5">
        <v>345101968</v>
      </c>
      <c r="O462" s="5">
        <v>577398</v>
      </c>
      <c r="P462" s="5">
        <v>88808031</v>
      </c>
    </row>
    <row r="463" spans="1:16" ht="15.75" customHeight="1">
      <c r="A463" s="5">
        <v>2021</v>
      </c>
      <c r="B463" s="5" t="s">
        <v>54</v>
      </c>
      <c r="C463" s="5">
        <v>6</v>
      </c>
      <c r="D463" s="5">
        <v>1</v>
      </c>
      <c r="E463" s="5">
        <v>268088</v>
      </c>
      <c r="F463" s="5">
        <v>56882158</v>
      </c>
      <c r="G463" s="5">
        <v>5796</v>
      </c>
      <c r="H463" s="5">
        <v>676028</v>
      </c>
      <c r="I463" s="5">
        <v>423780</v>
      </c>
      <c r="J463" s="5">
        <v>52766074</v>
      </c>
      <c r="K463" s="5">
        <v>5964622</v>
      </c>
      <c r="L463" s="5">
        <v>738959670</v>
      </c>
      <c r="M463" s="5">
        <v>4505892</v>
      </c>
      <c r="N463" s="5">
        <v>349607860</v>
      </c>
      <c r="O463" s="5">
        <v>480507</v>
      </c>
      <c r="P463" s="5">
        <v>89288538</v>
      </c>
    </row>
    <row r="464" spans="1:16" ht="15.75" customHeight="1">
      <c r="A464" s="5">
        <v>2021</v>
      </c>
      <c r="B464" s="5" t="s">
        <v>54</v>
      </c>
      <c r="C464" s="5">
        <v>6</v>
      </c>
      <c r="D464" s="5">
        <v>1</v>
      </c>
      <c r="E464" s="5">
        <v>264848</v>
      </c>
      <c r="F464" s="5">
        <v>57147006</v>
      </c>
      <c r="G464" s="5">
        <v>5434</v>
      </c>
      <c r="H464" s="5">
        <v>681462</v>
      </c>
      <c r="I464" s="5">
        <v>413444</v>
      </c>
      <c r="J464" s="5">
        <v>53179518</v>
      </c>
      <c r="K464" s="5">
        <v>5928849</v>
      </c>
      <c r="L464" s="5">
        <v>744888519</v>
      </c>
      <c r="M464" s="5">
        <v>5640657</v>
      </c>
      <c r="N464" s="5">
        <v>355248517</v>
      </c>
      <c r="O464" s="5">
        <v>485793</v>
      </c>
      <c r="P464" s="5">
        <v>89774331</v>
      </c>
    </row>
    <row r="465" spans="1:16" ht="15.75" customHeight="1">
      <c r="A465" s="5">
        <v>2021</v>
      </c>
      <c r="B465" s="5" t="s">
        <v>54</v>
      </c>
      <c r="C465" s="5">
        <v>6</v>
      </c>
      <c r="D465" s="5">
        <v>1</v>
      </c>
      <c r="E465" s="5">
        <v>240908</v>
      </c>
      <c r="F465" s="5">
        <v>57387914</v>
      </c>
      <c r="G465" s="5">
        <v>6744</v>
      </c>
      <c r="H465" s="5">
        <v>688206</v>
      </c>
      <c r="I465" s="5">
        <v>395526</v>
      </c>
      <c r="J465" s="5">
        <v>53575044</v>
      </c>
      <c r="K465" s="5">
        <v>6021572</v>
      </c>
      <c r="L465" s="5">
        <v>750910091</v>
      </c>
      <c r="M465" s="5">
        <v>6931718</v>
      </c>
      <c r="N465" s="5">
        <v>362180235</v>
      </c>
      <c r="O465" s="5">
        <v>566598</v>
      </c>
      <c r="P465" s="5">
        <v>90340929</v>
      </c>
    </row>
    <row r="466" spans="1:16" ht="15.75" customHeight="1">
      <c r="A466" s="5">
        <v>2021</v>
      </c>
      <c r="B466" s="5" t="s">
        <v>54</v>
      </c>
      <c r="C466" s="5">
        <v>6</v>
      </c>
      <c r="D466" s="5">
        <v>1</v>
      </c>
      <c r="E466" s="5">
        <v>228976</v>
      </c>
      <c r="F466" s="5">
        <v>57616890</v>
      </c>
      <c r="G466" s="5">
        <v>5364</v>
      </c>
      <c r="H466" s="5">
        <v>693570</v>
      </c>
      <c r="I466" s="5">
        <v>378748</v>
      </c>
      <c r="J466" s="5">
        <v>53953792</v>
      </c>
      <c r="K466" s="5">
        <v>5832629</v>
      </c>
      <c r="L466" s="5">
        <v>756742720</v>
      </c>
      <c r="M466" s="5">
        <v>6371484</v>
      </c>
      <c r="N466" s="5">
        <v>368551719</v>
      </c>
      <c r="O466" s="5">
        <v>549591</v>
      </c>
      <c r="P466" s="5">
        <v>90890520</v>
      </c>
    </row>
    <row r="467" spans="1:16" ht="15.75" customHeight="1">
      <c r="A467" s="5">
        <v>2021</v>
      </c>
      <c r="B467" s="5" t="s">
        <v>54</v>
      </c>
      <c r="C467" s="5">
        <v>6</v>
      </c>
      <c r="D467" s="5">
        <v>1</v>
      </c>
      <c r="E467" s="5">
        <v>202418</v>
      </c>
      <c r="F467" s="5">
        <v>57819308</v>
      </c>
      <c r="G467" s="5">
        <v>4888</v>
      </c>
      <c r="H467" s="5">
        <v>698458</v>
      </c>
      <c r="I467" s="5">
        <v>348312</v>
      </c>
      <c r="J467" s="5">
        <v>54302104</v>
      </c>
      <c r="K467" s="5">
        <v>3680521</v>
      </c>
      <c r="L467" s="5">
        <v>760423241</v>
      </c>
      <c r="M467" s="5">
        <v>2752427</v>
      </c>
      <c r="N467" s="5">
        <v>371304146</v>
      </c>
      <c r="O467" s="5">
        <v>175300</v>
      </c>
      <c r="P467" s="5">
        <v>91065820</v>
      </c>
    </row>
    <row r="468" spans="1:16" ht="15.75" customHeight="1">
      <c r="A468" s="5">
        <v>2021</v>
      </c>
      <c r="B468" s="5" t="s">
        <v>54</v>
      </c>
      <c r="C468" s="5">
        <v>6</v>
      </c>
      <c r="D468" s="5">
        <v>1</v>
      </c>
      <c r="E468" s="5">
        <v>171608</v>
      </c>
      <c r="F468" s="5">
        <v>57990916</v>
      </c>
      <c r="G468" s="5">
        <v>4214</v>
      </c>
      <c r="H468" s="5">
        <v>702672</v>
      </c>
      <c r="I468" s="5">
        <v>365732</v>
      </c>
      <c r="J468" s="5">
        <v>54667836</v>
      </c>
      <c r="K468" s="5">
        <v>3770797</v>
      </c>
      <c r="L468" s="5">
        <v>764194038</v>
      </c>
      <c r="M468" s="5">
        <v>6161352</v>
      </c>
      <c r="N468" s="5">
        <v>377465498</v>
      </c>
      <c r="O468" s="5">
        <v>660271</v>
      </c>
      <c r="P468" s="5">
        <v>91726091</v>
      </c>
    </row>
    <row r="469" spans="1:16" ht="15.75" customHeight="1">
      <c r="A469" s="5">
        <v>2021</v>
      </c>
      <c r="B469" s="5" t="s">
        <v>54</v>
      </c>
      <c r="C469" s="5">
        <v>6</v>
      </c>
      <c r="D469" s="5">
        <v>2</v>
      </c>
      <c r="E469" s="5">
        <v>185574</v>
      </c>
      <c r="F469" s="5">
        <v>58176490</v>
      </c>
      <c r="G469" s="5">
        <v>4444</v>
      </c>
      <c r="H469" s="5">
        <v>707116</v>
      </c>
      <c r="I469" s="5">
        <v>324712</v>
      </c>
      <c r="J469" s="5">
        <v>54992548</v>
      </c>
      <c r="K469" s="5">
        <v>4091789</v>
      </c>
      <c r="L469" s="5">
        <v>768285827</v>
      </c>
      <c r="M469" s="5">
        <v>5082772</v>
      </c>
      <c r="N469" s="5">
        <v>382548270</v>
      </c>
      <c r="O469" s="5">
        <v>636496</v>
      </c>
      <c r="P469" s="5">
        <v>92362587</v>
      </c>
    </row>
    <row r="470" spans="1:16" ht="15.75" customHeight="1">
      <c r="A470" s="5">
        <v>2021</v>
      </c>
      <c r="B470" s="5" t="s">
        <v>54</v>
      </c>
      <c r="C470" s="5">
        <v>6</v>
      </c>
      <c r="D470" s="5">
        <v>2</v>
      </c>
      <c r="E470" s="5">
        <v>187766</v>
      </c>
      <c r="F470" s="5">
        <v>58364256</v>
      </c>
      <c r="G470" s="5">
        <v>12278</v>
      </c>
      <c r="H470" s="5">
        <v>719394</v>
      </c>
      <c r="I470" s="5">
        <v>298044</v>
      </c>
      <c r="J470" s="5">
        <v>55290592</v>
      </c>
      <c r="K470" s="5">
        <v>4164126</v>
      </c>
      <c r="L470" s="5">
        <v>772449953</v>
      </c>
      <c r="M470" s="5">
        <v>6690794</v>
      </c>
      <c r="N470" s="5">
        <v>389239064</v>
      </c>
      <c r="O470" s="5">
        <v>642489</v>
      </c>
      <c r="P470" s="5">
        <v>93005076</v>
      </c>
    </row>
    <row r="471" spans="1:16" ht="15.75" customHeight="1">
      <c r="A471" s="5">
        <v>2021</v>
      </c>
      <c r="B471" s="5" t="s">
        <v>54</v>
      </c>
      <c r="C471" s="5">
        <v>6</v>
      </c>
      <c r="D471" s="5">
        <v>2</v>
      </c>
      <c r="E471" s="5">
        <v>183698</v>
      </c>
      <c r="F471" s="5">
        <v>58547954</v>
      </c>
      <c r="G471" s="5">
        <v>6828</v>
      </c>
      <c r="H471" s="5">
        <v>726222</v>
      </c>
      <c r="I471" s="5">
        <v>270658</v>
      </c>
      <c r="J471" s="5">
        <v>55561250</v>
      </c>
      <c r="K471" s="5">
        <v>4242558</v>
      </c>
      <c r="L471" s="5">
        <v>776692511</v>
      </c>
      <c r="M471" s="5">
        <v>6056427</v>
      </c>
      <c r="N471" s="5">
        <v>395295491</v>
      </c>
      <c r="O471" s="5">
        <v>658154</v>
      </c>
      <c r="P471" s="5">
        <v>93663230</v>
      </c>
    </row>
    <row r="472" spans="1:16" ht="15.75" customHeight="1">
      <c r="A472" s="5">
        <v>2021</v>
      </c>
      <c r="B472" s="5" t="s">
        <v>54</v>
      </c>
      <c r="C472" s="5">
        <v>6</v>
      </c>
      <c r="D472" s="5">
        <v>2</v>
      </c>
      <c r="E472" s="5">
        <v>169148</v>
      </c>
      <c r="F472" s="5">
        <v>58717102</v>
      </c>
      <c r="G472" s="5">
        <v>7992</v>
      </c>
      <c r="H472" s="5">
        <v>734214</v>
      </c>
      <c r="I472" s="5">
        <v>245370</v>
      </c>
      <c r="J472" s="5">
        <v>55806620</v>
      </c>
      <c r="K472" s="5">
        <v>4218543</v>
      </c>
      <c r="L472" s="5">
        <v>780911054</v>
      </c>
      <c r="M472" s="5">
        <v>6356327</v>
      </c>
      <c r="N472" s="5">
        <v>401651818</v>
      </c>
      <c r="O472" s="5">
        <v>669385</v>
      </c>
      <c r="P472" s="5">
        <v>94332615</v>
      </c>
    </row>
    <row r="473" spans="1:16" ht="15.75" customHeight="1">
      <c r="A473" s="5">
        <v>2021</v>
      </c>
      <c r="B473" s="5" t="s">
        <v>54</v>
      </c>
      <c r="C473" s="5">
        <v>6</v>
      </c>
      <c r="D473" s="5">
        <v>2</v>
      </c>
      <c r="E473" s="5">
        <v>161050</v>
      </c>
      <c r="F473" s="5">
        <v>58878152</v>
      </c>
      <c r="G473" s="5">
        <v>6600</v>
      </c>
      <c r="H473" s="5">
        <v>740814</v>
      </c>
      <c r="I473" s="5">
        <v>265328</v>
      </c>
      <c r="J473" s="5">
        <v>56071948</v>
      </c>
      <c r="K473" s="5">
        <v>4068055</v>
      </c>
      <c r="L473" s="5">
        <v>784979109</v>
      </c>
      <c r="M473" s="5">
        <v>6406018</v>
      </c>
      <c r="N473" s="5">
        <v>408057836</v>
      </c>
      <c r="O473" s="5">
        <v>780122</v>
      </c>
      <c r="P473" s="5">
        <v>95112737</v>
      </c>
    </row>
    <row r="474" spans="1:16" ht="15.75" customHeight="1">
      <c r="A474" s="5">
        <v>2021</v>
      </c>
      <c r="B474" s="5" t="s">
        <v>54</v>
      </c>
      <c r="C474" s="5">
        <v>6</v>
      </c>
      <c r="D474" s="5">
        <v>2</v>
      </c>
      <c r="E474" s="5">
        <v>142002</v>
      </c>
      <c r="F474" s="5">
        <v>59020154</v>
      </c>
      <c r="G474" s="5">
        <v>7844</v>
      </c>
      <c r="H474" s="5">
        <v>748658</v>
      </c>
      <c r="I474" s="5">
        <v>239148</v>
      </c>
      <c r="J474" s="5">
        <v>56311096</v>
      </c>
      <c r="K474" s="5">
        <v>3471615</v>
      </c>
      <c r="L474" s="5">
        <v>788450724</v>
      </c>
      <c r="M474" s="5">
        <v>2952420</v>
      </c>
      <c r="N474" s="5">
        <v>411010256</v>
      </c>
      <c r="O474" s="5">
        <v>354979</v>
      </c>
      <c r="P474" s="5">
        <v>95467716</v>
      </c>
    </row>
    <row r="475" spans="1:16" ht="15.75" customHeight="1">
      <c r="A475" s="5">
        <v>2021</v>
      </c>
      <c r="B475" s="5" t="s">
        <v>54</v>
      </c>
      <c r="C475" s="5">
        <v>6</v>
      </c>
      <c r="D475" s="5">
        <v>2</v>
      </c>
      <c r="E475" s="5">
        <v>120016</v>
      </c>
      <c r="F475" s="5">
        <v>59140170</v>
      </c>
      <c r="G475" s="5">
        <v>5466</v>
      </c>
      <c r="H475" s="5">
        <v>754124</v>
      </c>
      <c r="I475" s="5">
        <v>234752</v>
      </c>
      <c r="J475" s="5">
        <v>56545848</v>
      </c>
      <c r="K475" s="5">
        <v>3598312</v>
      </c>
      <c r="L475" s="5">
        <v>792049036</v>
      </c>
      <c r="M475" s="5">
        <v>7593554</v>
      </c>
      <c r="N475" s="5">
        <v>418603810</v>
      </c>
      <c r="O475" s="5">
        <v>792214</v>
      </c>
      <c r="P475" s="5">
        <v>96259930</v>
      </c>
    </row>
    <row r="476" spans="1:16" ht="15.75" customHeight="1">
      <c r="A476" s="5">
        <v>2021</v>
      </c>
      <c r="B476" s="5" t="s">
        <v>54</v>
      </c>
      <c r="C476" s="5">
        <v>6</v>
      </c>
      <c r="D476" s="5">
        <v>3</v>
      </c>
      <c r="E476" s="5">
        <v>124434</v>
      </c>
      <c r="F476" s="5">
        <v>59264604</v>
      </c>
      <c r="G476" s="5">
        <v>5080</v>
      </c>
      <c r="H476" s="5">
        <v>759204</v>
      </c>
      <c r="I476" s="5">
        <v>215552</v>
      </c>
      <c r="J476" s="5">
        <v>56761400</v>
      </c>
      <c r="K476" s="5">
        <v>3922458</v>
      </c>
      <c r="L476" s="5">
        <v>795971494</v>
      </c>
      <c r="M476" s="5">
        <v>5029767</v>
      </c>
      <c r="N476" s="5">
        <v>423633577</v>
      </c>
      <c r="O476" s="5">
        <v>822375</v>
      </c>
      <c r="P476" s="5">
        <v>97082305</v>
      </c>
    </row>
    <row r="477" spans="1:16" ht="15.75" customHeight="1">
      <c r="A477" s="5">
        <v>2021</v>
      </c>
      <c r="B477" s="5" t="s">
        <v>54</v>
      </c>
      <c r="C477" s="5">
        <v>6</v>
      </c>
      <c r="D477" s="5">
        <v>3</v>
      </c>
      <c r="E477" s="5">
        <v>134578</v>
      </c>
      <c r="F477" s="5">
        <v>59399182</v>
      </c>
      <c r="G477" s="5">
        <v>4658</v>
      </c>
      <c r="H477" s="5">
        <v>763862</v>
      </c>
      <c r="I477" s="5">
        <v>207800</v>
      </c>
      <c r="J477" s="5">
        <v>56969200</v>
      </c>
      <c r="K477" s="5">
        <v>4042924</v>
      </c>
      <c r="L477" s="5">
        <v>800014418</v>
      </c>
      <c r="M477" s="5">
        <v>6332313</v>
      </c>
      <c r="N477" s="5">
        <v>429965890</v>
      </c>
      <c r="O477" s="5">
        <v>762156</v>
      </c>
      <c r="P477" s="5">
        <v>97844461</v>
      </c>
    </row>
    <row r="478" spans="1:16" ht="15.75" customHeight="1">
      <c r="A478" s="5">
        <v>2021</v>
      </c>
      <c r="B478" s="5" t="s">
        <v>54</v>
      </c>
      <c r="C478" s="5">
        <v>6</v>
      </c>
      <c r="D478" s="5">
        <v>3</v>
      </c>
      <c r="E478" s="5">
        <v>124872</v>
      </c>
      <c r="F478" s="5">
        <v>59524054</v>
      </c>
      <c r="G478" s="5">
        <v>3182</v>
      </c>
      <c r="H478" s="5">
        <v>767044</v>
      </c>
      <c r="I478" s="5">
        <v>177000</v>
      </c>
      <c r="J478" s="5">
        <v>57146200</v>
      </c>
      <c r="K478" s="5">
        <v>4082534</v>
      </c>
      <c r="L478" s="5">
        <v>804096952</v>
      </c>
      <c r="M478" s="5">
        <v>6051072</v>
      </c>
      <c r="N478" s="5">
        <v>436016962</v>
      </c>
      <c r="O478" s="5">
        <v>831224</v>
      </c>
      <c r="P478" s="5">
        <v>98675685</v>
      </c>
    </row>
    <row r="479" spans="1:16" ht="15.75" customHeight="1">
      <c r="A479" s="5">
        <v>2021</v>
      </c>
      <c r="B479" s="5" t="s">
        <v>54</v>
      </c>
      <c r="C479" s="5">
        <v>6</v>
      </c>
      <c r="D479" s="5">
        <v>3</v>
      </c>
      <c r="E479" s="5">
        <v>121530</v>
      </c>
      <c r="F479" s="5">
        <v>59645584</v>
      </c>
      <c r="G479" s="5">
        <v>3290</v>
      </c>
      <c r="H479" s="5">
        <v>770334</v>
      </c>
      <c r="I479" s="5">
        <v>195708</v>
      </c>
      <c r="J479" s="5">
        <v>57341908</v>
      </c>
      <c r="K479" s="5">
        <v>4194766</v>
      </c>
      <c r="L479" s="5">
        <v>808291718</v>
      </c>
      <c r="M479" s="5">
        <v>6054572</v>
      </c>
      <c r="N479" s="5">
        <v>442071534</v>
      </c>
      <c r="O479" s="5">
        <v>798818</v>
      </c>
      <c r="P479" s="5">
        <v>99474503</v>
      </c>
    </row>
    <row r="480" spans="1:16" ht="15.75" customHeight="1">
      <c r="A480" s="5">
        <v>2021</v>
      </c>
      <c r="B480" s="5" t="s">
        <v>54</v>
      </c>
      <c r="C480" s="5">
        <v>6</v>
      </c>
      <c r="D480" s="5">
        <v>3</v>
      </c>
      <c r="E480" s="5">
        <v>117230</v>
      </c>
      <c r="F480" s="5">
        <v>59762814</v>
      </c>
      <c r="G480" s="5">
        <v>3148</v>
      </c>
      <c r="H480" s="5">
        <v>773482</v>
      </c>
      <c r="I480" s="5">
        <v>175096</v>
      </c>
      <c r="J480" s="5">
        <v>57517004</v>
      </c>
      <c r="K480" s="5">
        <v>3968178</v>
      </c>
      <c r="L480" s="5">
        <v>812259896</v>
      </c>
      <c r="M480" s="5">
        <v>7571130</v>
      </c>
      <c r="N480" s="5">
        <v>449642664</v>
      </c>
      <c r="O480" s="5">
        <v>1035236</v>
      </c>
      <c r="P480" s="5">
        <v>100509739</v>
      </c>
    </row>
    <row r="481" spans="1:16" ht="15.75" customHeight="1">
      <c r="A481" s="5">
        <v>2021</v>
      </c>
      <c r="B481" s="5" t="s">
        <v>54</v>
      </c>
      <c r="C481" s="5">
        <v>6</v>
      </c>
      <c r="D481" s="5">
        <v>3</v>
      </c>
      <c r="E481" s="5">
        <v>105956</v>
      </c>
      <c r="F481" s="5">
        <v>59868770</v>
      </c>
      <c r="G481" s="5">
        <v>2848</v>
      </c>
      <c r="H481" s="5">
        <v>776330</v>
      </c>
      <c r="I481" s="5">
        <v>156378</v>
      </c>
      <c r="J481" s="5">
        <v>57673382</v>
      </c>
      <c r="K481" s="5">
        <v>3308601</v>
      </c>
      <c r="L481" s="5">
        <v>815568497</v>
      </c>
      <c r="M481" s="5">
        <v>6109338</v>
      </c>
      <c r="N481" s="5">
        <v>455752002</v>
      </c>
      <c r="O481" s="5">
        <v>576498</v>
      </c>
      <c r="P481" s="5">
        <v>101086237</v>
      </c>
    </row>
    <row r="482" spans="1:16" ht="15.75" customHeight="1">
      <c r="A482" s="5">
        <v>2021</v>
      </c>
      <c r="B482" s="5" t="s">
        <v>54</v>
      </c>
      <c r="C482" s="5">
        <v>6</v>
      </c>
      <c r="D482" s="5">
        <v>3</v>
      </c>
      <c r="E482" s="5">
        <v>85366</v>
      </c>
      <c r="F482" s="5">
        <v>59954136</v>
      </c>
      <c r="G482" s="5">
        <v>2334</v>
      </c>
      <c r="H482" s="5">
        <v>778664</v>
      </c>
      <c r="I482" s="5">
        <v>164062</v>
      </c>
      <c r="J482" s="5">
        <v>57837444</v>
      </c>
      <c r="K482" s="5">
        <v>3421963</v>
      </c>
      <c r="L482" s="5">
        <v>818990460</v>
      </c>
      <c r="M482" s="5">
        <v>15878841</v>
      </c>
      <c r="N482" s="5">
        <v>471630843</v>
      </c>
      <c r="O482" s="5">
        <v>1576527</v>
      </c>
      <c r="P482" s="5">
        <v>102662764</v>
      </c>
    </row>
    <row r="483" spans="1:16" ht="15.75" customHeight="1">
      <c r="A483" s="5">
        <v>2021</v>
      </c>
      <c r="B483" s="5" t="s">
        <v>54</v>
      </c>
      <c r="C483" s="5">
        <v>6</v>
      </c>
      <c r="D483" s="5">
        <v>4</v>
      </c>
      <c r="E483" s="5">
        <v>101634</v>
      </c>
      <c r="F483" s="5">
        <v>60055770</v>
      </c>
      <c r="G483" s="5">
        <v>2718</v>
      </c>
      <c r="H483" s="5">
        <v>781382</v>
      </c>
      <c r="I483" s="5">
        <v>137394</v>
      </c>
      <c r="J483" s="5">
        <v>57974838</v>
      </c>
      <c r="K483" s="5">
        <v>3967422</v>
      </c>
      <c r="L483" s="5">
        <v>822957882</v>
      </c>
      <c r="M483" s="5">
        <v>10426032</v>
      </c>
      <c r="N483" s="5">
        <v>482056875</v>
      </c>
      <c r="O483" s="5">
        <v>1320588</v>
      </c>
      <c r="P483" s="5">
        <v>103983352</v>
      </c>
    </row>
    <row r="484" spans="1:16" ht="15.75" customHeight="1">
      <c r="A484" s="5">
        <v>2021</v>
      </c>
      <c r="B484" s="5" t="s">
        <v>54</v>
      </c>
      <c r="C484" s="5">
        <v>6</v>
      </c>
      <c r="D484" s="5">
        <v>4</v>
      </c>
      <c r="E484" s="5">
        <v>108618</v>
      </c>
      <c r="F484" s="5">
        <v>60164388</v>
      </c>
      <c r="G484" s="5">
        <v>2646</v>
      </c>
      <c r="H484" s="5">
        <v>784028</v>
      </c>
      <c r="I484" s="5">
        <v>138374</v>
      </c>
      <c r="J484" s="5">
        <v>58113212</v>
      </c>
      <c r="K484" s="5">
        <v>3993308</v>
      </c>
      <c r="L484" s="5">
        <v>826951190</v>
      </c>
      <c r="M484" s="5">
        <v>12659560</v>
      </c>
      <c r="N484" s="5">
        <v>494716435</v>
      </c>
      <c r="O484" s="5">
        <v>1307058</v>
      </c>
      <c r="P484" s="5">
        <v>105290410</v>
      </c>
    </row>
    <row r="485" spans="1:16" ht="15.75" customHeight="1">
      <c r="A485" s="5">
        <v>2021</v>
      </c>
      <c r="B485" s="5" t="s">
        <v>54</v>
      </c>
      <c r="C485" s="5">
        <v>6</v>
      </c>
      <c r="D485" s="5">
        <v>4</v>
      </c>
      <c r="E485" s="5">
        <v>103318</v>
      </c>
      <c r="F485" s="5">
        <v>60267706</v>
      </c>
      <c r="G485" s="5">
        <v>2656</v>
      </c>
      <c r="H485" s="5">
        <v>786684</v>
      </c>
      <c r="I485" s="5">
        <v>128738</v>
      </c>
      <c r="J485" s="5">
        <v>58241950</v>
      </c>
      <c r="K485" s="5">
        <v>3795957</v>
      </c>
      <c r="L485" s="5">
        <v>830747147</v>
      </c>
      <c r="M485" s="5">
        <v>11025566</v>
      </c>
      <c r="N485" s="5">
        <v>505742001</v>
      </c>
      <c r="O485" s="5">
        <v>1617451</v>
      </c>
      <c r="P485" s="5">
        <v>106907861</v>
      </c>
    </row>
    <row r="486" spans="1:16" ht="15.75" customHeight="1">
      <c r="A486" s="5">
        <v>2021</v>
      </c>
      <c r="B486" s="5" t="s">
        <v>54</v>
      </c>
      <c r="C486" s="5">
        <v>6</v>
      </c>
      <c r="D486" s="5">
        <v>4</v>
      </c>
      <c r="E486" s="5">
        <v>97536</v>
      </c>
      <c r="F486" s="5">
        <v>60365242</v>
      </c>
      <c r="G486" s="5">
        <v>2366</v>
      </c>
      <c r="H486" s="5">
        <v>789050</v>
      </c>
      <c r="I486" s="5">
        <v>129638</v>
      </c>
      <c r="J486" s="5">
        <v>58371588</v>
      </c>
      <c r="K486" s="5">
        <v>4296515</v>
      </c>
      <c r="L486" s="5">
        <v>835043662</v>
      </c>
      <c r="M486" s="5">
        <v>12193802</v>
      </c>
      <c r="N486" s="5">
        <v>517935803</v>
      </c>
      <c r="O486" s="5">
        <v>2000562</v>
      </c>
      <c r="P486" s="5">
        <v>108908423</v>
      </c>
    </row>
    <row r="487" spans="1:16" ht="15.75" customHeight="1">
      <c r="A487" s="5">
        <v>2021</v>
      </c>
      <c r="B487" s="5" t="s">
        <v>54</v>
      </c>
      <c r="C487" s="5">
        <v>6</v>
      </c>
      <c r="D487" s="5">
        <v>4</v>
      </c>
      <c r="E487" s="5">
        <v>99688</v>
      </c>
      <c r="F487" s="5">
        <v>60464930</v>
      </c>
      <c r="G487" s="5">
        <v>2516</v>
      </c>
      <c r="H487" s="5">
        <v>791566</v>
      </c>
      <c r="I487" s="5">
        <v>115732</v>
      </c>
      <c r="J487" s="5">
        <v>58487320</v>
      </c>
      <c r="K487" s="5">
        <v>4520693</v>
      </c>
      <c r="L487" s="5">
        <v>839564355</v>
      </c>
      <c r="M487" s="5">
        <v>11098783</v>
      </c>
      <c r="N487" s="5">
        <v>529034586</v>
      </c>
      <c r="O487" s="5">
        <v>2326886</v>
      </c>
      <c r="P487" s="5">
        <v>111235309</v>
      </c>
    </row>
    <row r="488" spans="1:16" ht="15.75" customHeight="1">
      <c r="A488" s="5">
        <v>2021</v>
      </c>
      <c r="B488" s="5" t="s">
        <v>54</v>
      </c>
      <c r="C488" s="5">
        <v>6</v>
      </c>
      <c r="D488" s="5">
        <v>4</v>
      </c>
      <c r="E488" s="5">
        <v>93046</v>
      </c>
      <c r="F488" s="5">
        <v>60557976</v>
      </c>
      <c r="G488" s="5">
        <v>1956</v>
      </c>
      <c r="H488" s="5">
        <v>793522</v>
      </c>
      <c r="I488" s="5">
        <v>117126</v>
      </c>
      <c r="J488" s="5">
        <v>58604446</v>
      </c>
      <c r="K488" s="5">
        <v>3987272</v>
      </c>
      <c r="L488" s="5">
        <v>843551627</v>
      </c>
      <c r="M488" s="5">
        <v>3097785</v>
      </c>
      <c r="N488" s="5">
        <v>532132371</v>
      </c>
      <c r="O488" s="5">
        <v>705863</v>
      </c>
      <c r="P488" s="5">
        <v>111941172</v>
      </c>
    </row>
    <row r="489" spans="1:16" ht="15.75" customHeight="1">
      <c r="A489" s="5">
        <v>2021</v>
      </c>
      <c r="B489" s="5" t="s">
        <v>54</v>
      </c>
      <c r="C489" s="5">
        <v>6</v>
      </c>
      <c r="D489" s="5">
        <v>4</v>
      </c>
      <c r="E489" s="5">
        <v>74140</v>
      </c>
      <c r="F489" s="5">
        <v>60632116</v>
      </c>
      <c r="G489" s="5">
        <v>1814</v>
      </c>
      <c r="H489" s="5">
        <v>795336</v>
      </c>
      <c r="I489" s="5">
        <v>114032</v>
      </c>
      <c r="J489" s="5">
        <v>58718478</v>
      </c>
      <c r="K489" s="5">
        <v>3536589</v>
      </c>
      <c r="L489" s="5">
        <v>847088216</v>
      </c>
      <c r="M489" s="5">
        <v>8394918</v>
      </c>
      <c r="N489" s="5">
        <v>540527289</v>
      </c>
      <c r="O489" s="5">
        <v>2337508</v>
      </c>
      <c r="P489" s="5">
        <v>114278680</v>
      </c>
    </row>
    <row r="490" spans="1:16" ht="15.75" customHeight="1">
      <c r="A490" s="5">
        <v>2021</v>
      </c>
      <c r="B490" s="5" t="s">
        <v>54</v>
      </c>
      <c r="C490" s="5">
        <v>6</v>
      </c>
      <c r="D490" s="5">
        <v>5</v>
      </c>
      <c r="E490" s="5">
        <v>92208</v>
      </c>
      <c r="F490" s="5">
        <v>60724324</v>
      </c>
      <c r="G490" s="5">
        <v>1638</v>
      </c>
      <c r="H490" s="5">
        <v>796974</v>
      </c>
      <c r="I490" s="5">
        <v>121578</v>
      </c>
      <c r="J490" s="5">
        <v>58840056</v>
      </c>
      <c r="K490" s="5">
        <v>3874686</v>
      </c>
      <c r="L490" s="5">
        <v>850962902</v>
      </c>
      <c r="M490" s="5">
        <v>5764052</v>
      </c>
      <c r="N490" s="5">
        <v>546291341</v>
      </c>
      <c r="O490" s="5">
        <v>1884006</v>
      </c>
      <c r="P490" s="5">
        <v>116162686</v>
      </c>
    </row>
    <row r="491" spans="1:16" ht="15.75" customHeight="1">
      <c r="A491" s="5">
        <v>2021</v>
      </c>
      <c r="B491" s="5" t="s">
        <v>54</v>
      </c>
      <c r="C491" s="5">
        <v>6</v>
      </c>
      <c r="D491" s="5">
        <v>5</v>
      </c>
      <c r="E491" s="5">
        <v>97212</v>
      </c>
      <c r="F491" s="5">
        <v>60821536</v>
      </c>
      <c r="G491" s="5">
        <v>2004</v>
      </c>
      <c r="H491" s="5">
        <v>798978</v>
      </c>
      <c r="I491" s="5">
        <v>123626</v>
      </c>
      <c r="J491" s="5">
        <v>58963682</v>
      </c>
      <c r="K491" s="5">
        <v>4081276</v>
      </c>
      <c r="L491" s="5">
        <v>855044178</v>
      </c>
      <c r="M491" s="5">
        <v>4172138</v>
      </c>
      <c r="N491" s="5">
        <v>550463479</v>
      </c>
      <c r="O491" s="5">
        <v>1548168</v>
      </c>
      <c r="P491" s="5">
        <v>117710854</v>
      </c>
    </row>
    <row r="492" spans="1:16" ht="15.75" customHeight="1">
      <c r="A492" s="5">
        <v>2021</v>
      </c>
      <c r="B492" s="5" t="s">
        <v>55</v>
      </c>
      <c r="C492" s="5">
        <v>7</v>
      </c>
      <c r="D492" s="5">
        <v>1</v>
      </c>
      <c r="E492" s="5">
        <v>93562</v>
      </c>
      <c r="F492" s="5">
        <v>60915098</v>
      </c>
      <c r="G492" s="5">
        <v>1714</v>
      </c>
      <c r="H492" s="5">
        <v>800692</v>
      </c>
      <c r="I492" s="5">
        <v>118108</v>
      </c>
      <c r="J492" s="5">
        <v>59081790</v>
      </c>
      <c r="K492" s="5">
        <v>4348225</v>
      </c>
      <c r="L492" s="5">
        <v>859392403</v>
      </c>
      <c r="M492" s="5">
        <v>6708200</v>
      </c>
      <c r="N492" s="5">
        <v>557171679</v>
      </c>
      <c r="O492" s="5">
        <v>2010877</v>
      </c>
      <c r="P492" s="5">
        <v>119721731</v>
      </c>
    </row>
    <row r="493" spans="1:16" ht="15.75" customHeight="1">
      <c r="A493" s="5">
        <v>2021</v>
      </c>
      <c r="B493" s="5" t="s">
        <v>55</v>
      </c>
      <c r="C493" s="5">
        <v>7</v>
      </c>
      <c r="D493" s="5">
        <v>1</v>
      </c>
      <c r="E493" s="5">
        <v>88374</v>
      </c>
      <c r="F493" s="5">
        <v>61003472</v>
      </c>
      <c r="G493" s="5">
        <v>1474</v>
      </c>
      <c r="H493" s="5">
        <v>802166</v>
      </c>
      <c r="I493" s="5">
        <v>114994</v>
      </c>
      <c r="J493" s="5">
        <v>59196784</v>
      </c>
      <c r="K493" s="5">
        <v>4240059</v>
      </c>
      <c r="L493" s="5">
        <v>863632462</v>
      </c>
      <c r="M493" s="5">
        <v>6578518</v>
      </c>
      <c r="N493" s="5">
        <v>563750197</v>
      </c>
      <c r="O493" s="5">
        <v>2490232</v>
      </c>
      <c r="P493" s="5">
        <v>122211963</v>
      </c>
    </row>
    <row r="494" spans="1:16" ht="15.75" customHeight="1">
      <c r="A494" s="5">
        <v>2021</v>
      </c>
      <c r="B494" s="5" t="s">
        <v>55</v>
      </c>
      <c r="C494" s="5">
        <v>7</v>
      </c>
      <c r="D494" s="5">
        <v>1</v>
      </c>
      <c r="E494" s="5">
        <v>86054</v>
      </c>
      <c r="F494" s="5">
        <v>61089526</v>
      </c>
      <c r="G494" s="5">
        <v>1900</v>
      </c>
      <c r="H494" s="5">
        <v>804066</v>
      </c>
      <c r="I494" s="5">
        <v>104540</v>
      </c>
      <c r="J494" s="5">
        <v>59301324</v>
      </c>
      <c r="K494" s="5">
        <v>3862184</v>
      </c>
      <c r="L494" s="5">
        <v>867494646</v>
      </c>
      <c r="M494" s="5">
        <v>8787316</v>
      </c>
      <c r="N494" s="5">
        <v>572537513</v>
      </c>
      <c r="O494" s="5">
        <v>4431770</v>
      </c>
      <c r="P494" s="5">
        <v>126643733</v>
      </c>
    </row>
    <row r="495" spans="1:16" ht="15.75" customHeight="1">
      <c r="A495" s="5">
        <v>2021</v>
      </c>
      <c r="B495" s="5" t="s">
        <v>55</v>
      </c>
      <c r="C495" s="5">
        <v>7</v>
      </c>
      <c r="D495" s="5">
        <v>1</v>
      </c>
      <c r="E495" s="5">
        <v>80300</v>
      </c>
      <c r="F495" s="5">
        <v>61169826</v>
      </c>
      <c r="G495" s="5">
        <v>1450</v>
      </c>
      <c r="H495" s="5">
        <v>805516</v>
      </c>
      <c r="I495" s="5">
        <v>84684</v>
      </c>
      <c r="J495" s="5">
        <v>59386008</v>
      </c>
      <c r="K495" s="5">
        <v>3402495</v>
      </c>
      <c r="L495" s="5">
        <v>870897141</v>
      </c>
      <c r="M495" s="5">
        <v>2373042</v>
      </c>
      <c r="N495" s="5">
        <v>574910555</v>
      </c>
      <c r="O495" s="5">
        <v>968438</v>
      </c>
      <c r="P495" s="5">
        <v>127612171</v>
      </c>
    </row>
    <row r="496" spans="1:16" ht="15.75" customHeight="1">
      <c r="A496" s="5">
        <v>2021</v>
      </c>
      <c r="B496" s="5" t="s">
        <v>55</v>
      </c>
      <c r="C496" s="5">
        <v>7</v>
      </c>
      <c r="D496" s="5">
        <v>1</v>
      </c>
      <c r="E496" s="5">
        <v>68052</v>
      </c>
      <c r="F496" s="5">
        <v>61237878</v>
      </c>
      <c r="G496" s="5">
        <v>1104</v>
      </c>
      <c r="H496" s="5">
        <v>806620</v>
      </c>
      <c r="I496" s="5">
        <v>103866</v>
      </c>
      <c r="J496" s="5">
        <v>59489874</v>
      </c>
      <c r="K496" s="5">
        <v>3375225</v>
      </c>
      <c r="L496" s="5">
        <v>874272366</v>
      </c>
      <c r="M496" s="5">
        <v>5697126</v>
      </c>
      <c r="N496" s="5">
        <v>580607681</v>
      </c>
      <c r="O496" s="5">
        <v>3624344</v>
      </c>
      <c r="P496" s="5">
        <v>131236515</v>
      </c>
    </row>
    <row r="497" spans="1:16" ht="15.75" customHeight="1">
      <c r="A497" s="5">
        <v>2021</v>
      </c>
      <c r="B497" s="5" t="s">
        <v>55</v>
      </c>
      <c r="C497" s="5">
        <v>7</v>
      </c>
      <c r="D497" s="5">
        <v>1</v>
      </c>
      <c r="E497" s="5">
        <v>87928</v>
      </c>
      <c r="F497" s="5">
        <v>61325806</v>
      </c>
      <c r="G497" s="5">
        <v>1860</v>
      </c>
      <c r="H497" s="5">
        <v>808480</v>
      </c>
      <c r="I497" s="5">
        <v>94108</v>
      </c>
      <c r="J497" s="5">
        <v>59583982</v>
      </c>
      <c r="K497" s="5">
        <v>3821861</v>
      </c>
      <c r="L497" s="5">
        <v>878094227</v>
      </c>
      <c r="M497" s="5">
        <v>5068678</v>
      </c>
      <c r="N497" s="5">
        <v>585676359</v>
      </c>
      <c r="O497" s="5">
        <v>2469658</v>
      </c>
      <c r="P497" s="5">
        <v>133706173</v>
      </c>
    </row>
    <row r="498" spans="1:16" ht="15.75" customHeight="1">
      <c r="A498" s="5">
        <v>2021</v>
      </c>
      <c r="B498" s="5" t="s">
        <v>55</v>
      </c>
      <c r="C498" s="5">
        <v>7</v>
      </c>
      <c r="D498" s="5">
        <v>1</v>
      </c>
      <c r="E498" s="5">
        <v>91402</v>
      </c>
      <c r="F498" s="5">
        <v>61417208</v>
      </c>
      <c r="G498" s="5">
        <v>1638</v>
      </c>
      <c r="H498" s="5">
        <v>810118</v>
      </c>
      <c r="I498" s="5">
        <v>89058</v>
      </c>
      <c r="J498" s="5">
        <v>59673040</v>
      </c>
      <c r="K498" s="5">
        <v>4013338</v>
      </c>
      <c r="L498" s="5">
        <v>882107565</v>
      </c>
      <c r="M498" s="5">
        <v>4366076</v>
      </c>
      <c r="N498" s="5">
        <v>590042435</v>
      </c>
      <c r="O498" s="5">
        <v>2681926</v>
      </c>
      <c r="P498" s="5">
        <v>136388099</v>
      </c>
    </row>
    <row r="499" spans="1:16" ht="15.75" customHeight="1">
      <c r="A499" s="5">
        <v>2021</v>
      </c>
      <c r="B499" s="5" t="s">
        <v>55</v>
      </c>
      <c r="C499" s="5">
        <v>7</v>
      </c>
      <c r="D499" s="5">
        <v>2</v>
      </c>
      <c r="E499" s="5">
        <v>87008</v>
      </c>
      <c r="F499" s="5">
        <v>61504216</v>
      </c>
      <c r="G499" s="5">
        <v>1816</v>
      </c>
      <c r="H499" s="5">
        <v>811934</v>
      </c>
      <c r="I499" s="5">
        <v>88408</v>
      </c>
      <c r="J499" s="5">
        <v>59761448</v>
      </c>
      <c r="K499" s="5">
        <v>3823846</v>
      </c>
      <c r="L499" s="5">
        <v>885931411</v>
      </c>
      <c r="M499" s="5">
        <v>5576981</v>
      </c>
      <c r="N499" s="5">
        <v>595619416</v>
      </c>
      <c r="O499" s="5">
        <v>2707095</v>
      </c>
      <c r="P499" s="5">
        <v>139095194</v>
      </c>
    </row>
    <row r="500" spans="1:16" ht="15.75" customHeight="1">
      <c r="A500" s="5">
        <v>2021</v>
      </c>
      <c r="B500" s="5" t="s">
        <v>55</v>
      </c>
      <c r="C500" s="5">
        <v>7</v>
      </c>
      <c r="D500" s="5">
        <v>2</v>
      </c>
      <c r="E500" s="5">
        <v>85320</v>
      </c>
      <c r="F500" s="5">
        <v>61589536</v>
      </c>
      <c r="G500" s="5">
        <v>2414</v>
      </c>
      <c r="H500" s="5">
        <v>814348</v>
      </c>
      <c r="I500" s="5">
        <v>90582</v>
      </c>
      <c r="J500" s="5">
        <v>59852030</v>
      </c>
      <c r="K500" s="5">
        <v>4057619</v>
      </c>
      <c r="L500" s="5">
        <v>889989030</v>
      </c>
      <c r="M500" s="5">
        <v>4127158</v>
      </c>
      <c r="N500" s="5">
        <v>599746574</v>
      </c>
      <c r="O500" s="5">
        <v>2281335</v>
      </c>
      <c r="P500" s="5">
        <v>141376529</v>
      </c>
    </row>
    <row r="501" spans="1:16" ht="15.75" customHeight="1">
      <c r="A501" s="5">
        <v>2021</v>
      </c>
      <c r="B501" s="5" t="s">
        <v>55</v>
      </c>
      <c r="C501" s="5">
        <v>7</v>
      </c>
      <c r="D501" s="5">
        <v>2</v>
      </c>
      <c r="E501" s="5">
        <v>82988</v>
      </c>
      <c r="F501" s="5">
        <v>61672524</v>
      </c>
      <c r="G501" s="5">
        <v>1796</v>
      </c>
      <c r="H501" s="5">
        <v>816144</v>
      </c>
      <c r="I501" s="5">
        <v>83022</v>
      </c>
      <c r="J501" s="5">
        <v>59935052</v>
      </c>
      <c r="K501" s="5">
        <v>3947034</v>
      </c>
      <c r="L501" s="5">
        <v>893936064</v>
      </c>
      <c r="M501" s="5">
        <v>4856704</v>
      </c>
      <c r="N501" s="5">
        <v>604603278</v>
      </c>
      <c r="O501" s="5">
        <v>2814183</v>
      </c>
      <c r="P501" s="5">
        <v>144190712</v>
      </c>
    </row>
    <row r="502" spans="1:16" ht="15.75" customHeight="1">
      <c r="A502" s="5">
        <v>2021</v>
      </c>
      <c r="B502" s="5" t="s">
        <v>55</v>
      </c>
      <c r="C502" s="5">
        <v>7</v>
      </c>
      <c r="D502" s="5">
        <v>2</v>
      </c>
      <c r="E502" s="5">
        <v>75308</v>
      </c>
      <c r="F502" s="5">
        <v>61747832</v>
      </c>
      <c r="G502" s="5">
        <v>1440</v>
      </c>
      <c r="H502" s="5">
        <v>817584</v>
      </c>
      <c r="I502" s="5">
        <v>79376</v>
      </c>
      <c r="J502" s="5">
        <v>60014428</v>
      </c>
      <c r="K502" s="5">
        <v>3314264</v>
      </c>
      <c r="L502" s="5">
        <v>897250328</v>
      </c>
      <c r="M502" s="5">
        <v>1694579</v>
      </c>
      <c r="N502" s="5">
        <v>606297857</v>
      </c>
      <c r="O502" s="5">
        <v>944712</v>
      </c>
      <c r="P502" s="5">
        <v>145135424</v>
      </c>
    </row>
    <row r="503" spans="1:16" ht="15.75" customHeight="1">
      <c r="A503" s="5">
        <v>2021</v>
      </c>
      <c r="B503" s="5" t="s">
        <v>55</v>
      </c>
      <c r="C503" s="5">
        <v>7</v>
      </c>
      <c r="D503" s="5">
        <v>2</v>
      </c>
      <c r="E503" s="5">
        <v>61636</v>
      </c>
      <c r="F503" s="5">
        <v>61809468</v>
      </c>
      <c r="G503" s="5">
        <v>4048</v>
      </c>
      <c r="H503" s="5">
        <v>821632</v>
      </c>
      <c r="I503" s="5">
        <v>95088</v>
      </c>
      <c r="J503" s="5">
        <v>60109516</v>
      </c>
      <c r="K503" s="5">
        <v>3471009</v>
      </c>
      <c r="L503" s="5">
        <v>900721337</v>
      </c>
      <c r="M503" s="5">
        <v>5187498</v>
      </c>
      <c r="N503" s="5">
        <v>611485355</v>
      </c>
      <c r="O503" s="5">
        <v>3041588</v>
      </c>
      <c r="P503" s="5">
        <v>148177012</v>
      </c>
    </row>
    <row r="504" spans="1:16" ht="15.75" customHeight="1">
      <c r="A504" s="5">
        <v>2021</v>
      </c>
      <c r="B504" s="5" t="s">
        <v>55</v>
      </c>
      <c r="C504" s="5">
        <v>7</v>
      </c>
      <c r="D504" s="5">
        <v>2</v>
      </c>
      <c r="E504" s="5">
        <v>80628</v>
      </c>
      <c r="F504" s="5">
        <v>61890096</v>
      </c>
      <c r="G504" s="5">
        <v>1250</v>
      </c>
      <c r="H504" s="5">
        <v>822882</v>
      </c>
      <c r="I504" s="5">
        <v>84872</v>
      </c>
      <c r="J504" s="5">
        <v>60194388</v>
      </c>
      <c r="K504" s="5">
        <v>3857138</v>
      </c>
      <c r="L504" s="5">
        <v>904578475</v>
      </c>
      <c r="M504" s="5">
        <v>9549170</v>
      </c>
      <c r="N504" s="5">
        <v>621034525</v>
      </c>
      <c r="O504" s="5">
        <v>2910173</v>
      </c>
      <c r="P504" s="5">
        <v>151087185</v>
      </c>
    </row>
    <row r="505" spans="1:16" ht="15.75" customHeight="1">
      <c r="A505" s="5">
        <v>2021</v>
      </c>
      <c r="B505" s="5" t="s">
        <v>55</v>
      </c>
      <c r="C505" s="5">
        <v>7</v>
      </c>
      <c r="D505" s="5">
        <v>2</v>
      </c>
      <c r="E505" s="5">
        <v>83518</v>
      </c>
      <c r="F505" s="5">
        <v>61973614</v>
      </c>
      <c r="G505" s="5">
        <v>1156</v>
      </c>
      <c r="H505" s="5">
        <v>824038</v>
      </c>
      <c r="I505" s="5">
        <v>78586</v>
      </c>
      <c r="J505" s="5">
        <v>60272974</v>
      </c>
      <c r="K505" s="5">
        <v>4090585</v>
      </c>
      <c r="L505" s="5">
        <v>908669060</v>
      </c>
      <c r="M505" s="5">
        <v>4283333</v>
      </c>
      <c r="N505" s="5">
        <v>625317858</v>
      </c>
      <c r="O505" s="5">
        <v>3000321</v>
      </c>
      <c r="P505" s="5">
        <v>154087506</v>
      </c>
    </row>
    <row r="506" spans="1:16" ht="15.75" customHeight="1">
      <c r="A506" s="5">
        <v>2021</v>
      </c>
      <c r="B506" s="5" t="s">
        <v>55</v>
      </c>
      <c r="C506" s="5">
        <v>7</v>
      </c>
      <c r="D506" s="5">
        <v>3</v>
      </c>
      <c r="E506" s="5">
        <v>78142</v>
      </c>
      <c r="F506" s="5">
        <v>62051756</v>
      </c>
      <c r="G506" s="5">
        <v>1088</v>
      </c>
      <c r="H506" s="5">
        <v>825126</v>
      </c>
      <c r="I506" s="5">
        <v>79654</v>
      </c>
      <c r="J506" s="5">
        <v>60352628</v>
      </c>
      <c r="K506" s="5">
        <v>4013927</v>
      </c>
      <c r="L506" s="5">
        <v>912682987</v>
      </c>
      <c r="M506" s="5">
        <v>5172905</v>
      </c>
      <c r="N506" s="5">
        <v>630490763</v>
      </c>
      <c r="O506" s="5">
        <v>2831982</v>
      </c>
      <c r="P506" s="5">
        <v>156919488</v>
      </c>
    </row>
    <row r="507" spans="1:16" ht="15.75" customHeight="1">
      <c r="A507" s="5">
        <v>2021</v>
      </c>
      <c r="B507" s="5" t="s">
        <v>55</v>
      </c>
      <c r="C507" s="5">
        <v>7</v>
      </c>
      <c r="D507" s="5">
        <v>3</v>
      </c>
      <c r="E507" s="5">
        <v>76234</v>
      </c>
      <c r="F507" s="5">
        <v>62127990</v>
      </c>
      <c r="G507" s="5">
        <v>1120</v>
      </c>
      <c r="H507" s="5">
        <v>826246</v>
      </c>
      <c r="I507" s="5">
        <v>87756</v>
      </c>
      <c r="J507" s="5">
        <v>60440384</v>
      </c>
      <c r="K507" s="5">
        <v>4058036</v>
      </c>
      <c r="L507" s="5">
        <v>916741023</v>
      </c>
      <c r="M507" s="5">
        <v>5097464</v>
      </c>
      <c r="N507" s="5">
        <v>635588227</v>
      </c>
      <c r="O507" s="5">
        <v>3604734</v>
      </c>
      <c r="P507" s="5">
        <v>160524222</v>
      </c>
    </row>
    <row r="508" spans="1:16" ht="15.75" customHeight="1">
      <c r="A508" s="5">
        <v>2021</v>
      </c>
      <c r="B508" s="5" t="s">
        <v>55</v>
      </c>
      <c r="C508" s="5">
        <v>7</v>
      </c>
      <c r="D508" s="5">
        <v>3</v>
      </c>
      <c r="E508" s="5">
        <v>82566</v>
      </c>
      <c r="F508" s="5">
        <v>62210556</v>
      </c>
      <c r="G508" s="5">
        <v>1034</v>
      </c>
      <c r="H508" s="5">
        <v>827280</v>
      </c>
      <c r="I508" s="5">
        <v>84102</v>
      </c>
      <c r="J508" s="5">
        <v>60524486</v>
      </c>
      <c r="K508" s="5">
        <v>4044420</v>
      </c>
      <c r="L508" s="5">
        <v>920785443</v>
      </c>
      <c r="M508" s="5">
        <v>6456962</v>
      </c>
      <c r="N508" s="5">
        <v>642045189</v>
      </c>
      <c r="O508" s="5">
        <v>4014062</v>
      </c>
      <c r="P508" s="5">
        <v>164538284</v>
      </c>
    </row>
    <row r="509" spans="1:16" ht="15.75" customHeight="1">
      <c r="A509" s="5">
        <v>2021</v>
      </c>
      <c r="B509" s="5" t="s">
        <v>55</v>
      </c>
      <c r="C509" s="5">
        <v>7</v>
      </c>
      <c r="D509" s="5">
        <v>3</v>
      </c>
      <c r="E509" s="5">
        <v>76660</v>
      </c>
      <c r="F509" s="5">
        <v>62287216</v>
      </c>
      <c r="G509" s="5">
        <v>1002</v>
      </c>
      <c r="H509" s="5">
        <v>828282</v>
      </c>
      <c r="I509" s="5">
        <v>77090</v>
      </c>
      <c r="J509" s="5">
        <v>60601576</v>
      </c>
      <c r="K509" s="5">
        <v>3452508</v>
      </c>
      <c r="L509" s="5">
        <v>924237951</v>
      </c>
      <c r="M509" s="5">
        <v>2101348</v>
      </c>
      <c r="N509" s="5">
        <v>644146537</v>
      </c>
      <c r="O509" s="5">
        <v>998208</v>
      </c>
      <c r="P509" s="5">
        <v>165536492</v>
      </c>
    </row>
    <row r="510" spans="1:16" ht="15.75" customHeight="1">
      <c r="A510" s="5">
        <v>2021</v>
      </c>
      <c r="B510" s="5" t="s">
        <v>55</v>
      </c>
      <c r="C510" s="5">
        <v>7</v>
      </c>
      <c r="D510" s="5">
        <v>3</v>
      </c>
      <c r="E510" s="5">
        <v>58840</v>
      </c>
      <c r="F510" s="5">
        <v>62346056</v>
      </c>
      <c r="G510" s="5">
        <v>744</v>
      </c>
      <c r="H510" s="5">
        <v>829026</v>
      </c>
      <c r="I510" s="5">
        <v>90712</v>
      </c>
      <c r="J510" s="5">
        <v>60692288</v>
      </c>
      <c r="K510" s="5">
        <v>3677387</v>
      </c>
      <c r="L510" s="5">
        <v>927915338</v>
      </c>
      <c r="M510" s="5">
        <v>6896365</v>
      </c>
      <c r="N510" s="5">
        <v>651042902</v>
      </c>
      <c r="O510" s="5">
        <v>3831947</v>
      </c>
      <c r="P510" s="5">
        <v>169368439</v>
      </c>
    </row>
    <row r="511" spans="1:16" ht="15.75" customHeight="1">
      <c r="A511" s="5">
        <v>2021</v>
      </c>
      <c r="B511" s="5" t="s">
        <v>55</v>
      </c>
      <c r="C511" s="5">
        <v>7</v>
      </c>
      <c r="D511" s="5">
        <v>3</v>
      </c>
      <c r="E511" s="5">
        <v>84256</v>
      </c>
      <c r="F511" s="5">
        <v>62430312</v>
      </c>
      <c r="G511" s="5">
        <v>7996</v>
      </c>
      <c r="H511" s="5">
        <v>837022</v>
      </c>
      <c r="I511" s="5">
        <v>73752</v>
      </c>
      <c r="J511" s="5">
        <v>60766040</v>
      </c>
      <c r="K511" s="5">
        <v>3815560</v>
      </c>
      <c r="L511" s="5">
        <v>931730898</v>
      </c>
      <c r="M511" s="5">
        <v>4646499</v>
      </c>
      <c r="N511" s="5">
        <v>655689401</v>
      </c>
      <c r="O511" s="5">
        <v>2604527</v>
      </c>
      <c r="P511" s="5">
        <v>171972966</v>
      </c>
    </row>
    <row r="512" spans="1:16" ht="15.75" customHeight="1">
      <c r="A512" s="5">
        <v>2021</v>
      </c>
      <c r="B512" s="5" t="s">
        <v>55</v>
      </c>
      <c r="C512" s="5">
        <v>7</v>
      </c>
      <c r="D512" s="5">
        <v>3</v>
      </c>
      <c r="E512" s="5">
        <v>83374</v>
      </c>
      <c r="F512" s="5">
        <v>62513686</v>
      </c>
      <c r="G512" s="5">
        <v>1020</v>
      </c>
      <c r="H512" s="5">
        <v>838042</v>
      </c>
      <c r="I512" s="5">
        <v>77782</v>
      </c>
      <c r="J512" s="5">
        <v>60843822</v>
      </c>
      <c r="K512" s="5">
        <v>3694941</v>
      </c>
      <c r="L512" s="5">
        <v>935425839</v>
      </c>
      <c r="M512" s="5">
        <v>3085928</v>
      </c>
      <c r="N512" s="5">
        <v>658775329</v>
      </c>
      <c r="O512" s="5">
        <v>1671343</v>
      </c>
      <c r="P512" s="5">
        <v>173644309</v>
      </c>
    </row>
    <row r="513" spans="1:16" ht="15.75" customHeight="1">
      <c r="A513" s="5">
        <v>2021</v>
      </c>
      <c r="B513" s="5" t="s">
        <v>55</v>
      </c>
      <c r="C513" s="5">
        <v>7</v>
      </c>
      <c r="D513" s="5">
        <v>4</v>
      </c>
      <c r="E513" s="5">
        <v>69726</v>
      </c>
      <c r="F513" s="5">
        <v>62583412</v>
      </c>
      <c r="G513" s="5">
        <v>960</v>
      </c>
      <c r="H513" s="5">
        <v>839002</v>
      </c>
      <c r="I513" s="5">
        <v>76806</v>
      </c>
      <c r="J513" s="5">
        <v>60920628</v>
      </c>
      <c r="K513" s="5">
        <v>3964949</v>
      </c>
      <c r="L513" s="5">
        <v>939390788</v>
      </c>
      <c r="M513" s="5">
        <v>7371723</v>
      </c>
      <c r="N513" s="5">
        <v>666147052</v>
      </c>
      <c r="O513" s="5">
        <v>3759205</v>
      </c>
      <c r="P513" s="5">
        <v>177403514</v>
      </c>
    </row>
    <row r="514" spans="1:16" ht="15.75" customHeight="1">
      <c r="A514" s="5">
        <v>2021</v>
      </c>
      <c r="B514" s="5" t="s">
        <v>55</v>
      </c>
      <c r="C514" s="5">
        <v>7</v>
      </c>
      <c r="D514" s="5">
        <v>4</v>
      </c>
      <c r="E514" s="5">
        <v>79002</v>
      </c>
      <c r="F514" s="5">
        <v>62662414</v>
      </c>
      <c r="G514" s="5">
        <v>1084</v>
      </c>
      <c r="H514" s="5">
        <v>840086</v>
      </c>
      <c r="I514" s="5">
        <v>70290</v>
      </c>
      <c r="J514" s="5">
        <v>60990918</v>
      </c>
      <c r="K514" s="5">
        <v>3614713</v>
      </c>
      <c r="L514" s="5">
        <v>943005501</v>
      </c>
      <c r="M514" s="5">
        <v>5749205</v>
      </c>
      <c r="N514" s="5">
        <v>671896257</v>
      </c>
      <c r="O514" s="5">
        <v>3180255</v>
      </c>
      <c r="P514" s="5">
        <v>180583769</v>
      </c>
    </row>
    <row r="515" spans="1:16" ht="15.75" customHeight="1">
      <c r="A515" s="5">
        <v>2021</v>
      </c>
      <c r="B515" s="5" t="s">
        <v>55</v>
      </c>
      <c r="C515" s="5">
        <v>7</v>
      </c>
      <c r="D515" s="5">
        <v>4</v>
      </c>
      <c r="E515" s="5">
        <v>80572</v>
      </c>
      <c r="F515" s="5">
        <v>62742986</v>
      </c>
      <c r="G515" s="5">
        <v>1082</v>
      </c>
      <c r="H515" s="5">
        <v>841168</v>
      </c>
      <c r="I515" s="5">
        <v>80076</v>
      </c>
      <c r="J515" s="5">
        <v>61070994</v>
      </c>
      <c r="K515" s="5">
        <v>3800758</v>
      </c>
      <c r="L515" s="5">
        <v>946806259</v>
      </c>
      <c r="M515" s="5">
        <v>7135709</v>
      </c>
      <c r="N515" s="5">
        <v>679031966</v>
      </c>
      <c r="O515" s="5">
        <v>3401096</v>
      </c>
      <c r="P515" s="5">
        <v>183984865</v>
      </c>
    </row>
    <row r="516" spans="1:16" ht="15.75" customHeight="1">
      <c r="A516" s="5">
        <v>2021</v>
      </c>
      <c r="B516" s="5" t="s">
        <v>55</v>
      </c>
      <c r="C516" s="5">
        <v>7</v>
      </c>
      <c r="D516" s="5">
        <v>4</v>
      </c>
      <c r="E516" s="5">
        <v>76358</v>
      </c>
      <c r="F516" s="5">
        <v>62819344</v>
      </c>
      <c r="G516" s="5">
        <v>822</v>
      </c>
      <c r="H516" s="5">
        <v>841990</v>
      </c>
      <c r="I516" s="5">
        <v>71890</v>
      </c>
      <c r="J516" s="5">
        <v>61142884</v>
      </c>
      <c r="K516" s="5">
        <v>3090208</v>
      </c>
      <c r="L516" s="5">
        <v>949896467</v>
      </c>
      <c r="M516" s="5">
        <v>2829993</v>
      </c>
      <c r="N516" s="5">
        <v>681861959</v>
      </c>
      <c r="O516" s="5">
        <v>1260112</v>
      </c>
      <c r="P516" s="5">
        <v>185244977</v>
      </c>
    </row>
    <row r="517" spans="1:16" ht="15.75" customHeight="1">
      <c r="A517" s="5">
        <v>2021</v>
      </c>
      <c r="B517" s="5" t="s">
        <v>55</v>
      </c>
      <c r="C517" s="5">
        <v>7</v>
      </c>
      <c r="D517" s="5">
        <v>4</v>
      </c>
      <c r="E517" s="5">
        <v>61640</v>
      </c>
      <c r="F517" s="5">
        <v>62880984</v>
      </c>
      <c r="G517" s="5">
        <v>836</v>
      </c>
      <c r="H517" s="5">
        <v>842826</v>
      </c>
      <c r="I517" s="5">
        <v>85006</v>
      </c>
      <c r="J517" s="5">
        <v>61227890</v>
      </c>
      <c r="K517" s="5">
        <v>3479613</v>
      </c>
      <c r="L517" s="5">
        <v>953376080</v>
      </c>
      <c r="M517" s="5">
        <v>9426641</v>
      </c>
      <c r="N517" s="5">
        <v>691288600</v>
      </c>
      <c r="O517" s="5">
        <v>4005227</v>
      </c>
      <c r="P517" s="5">
        <v>189250204</v>
      </c>
    </row>
    <row r="518" spans="1:16" ht="15.75" customHeight="1">
      <c r="A518" s="5">
        <v>2021</v>
      </c>
      <c r="B518" s="5" t="s">
        <v>55</v>
      </c>
      <c r="C518" s="5">
        <v>7</v>
      </c>
      <c r="D518" s="5">
        <v>4</v>
      </c>
      <c r="E518" s="5">
        <v>85942</v>
      </c>
      <c r="F518" s="5">
        <v>62966926</v>
      </c>
      <c r="G518" s="5">
        <v>1282</v>
      </c>
      <c r="H518" s="5">
        <v>844108</v>
      </c>
      <c r="I518" s="5">
        <v>83306</v>
      </c>
      <c r="J518" s="5">
        <v>61311196</v>
      </c>
      <c r="K518" s="5">
        <v>3734105</v>
      </c>
      <c r="L518" s="5">
        <v>957110185</v>
      </c>
      <c r="M518" s="5">
        <v>5615636</v>
      </c>
      <c r="N518" s="5">
        <v>696904236</v>
      </c>
      <c r="O518" s="5">
        <v>2871802</v>
      </c>
      <c r="P518" s="5">
        <v>192122006</v>
      </c>
    </row>
    <row r="519" spans="1:16" ht="15.75" customHeight="1">
      <c r="A519" s="5">
        <v>2021</v>
      </c>
      <c r="B519" s="5" t="s">
        <v>55</v>
      </c>
      <c r="C519" s="5">
        <v>7</v>
      </c>
      <c r="D519" s="5">
        <v>4</v>
      </c>
      <c r="E519" s="5">
        <v>86330</v>
      </c>
      <c r="F519" s="5">
        <v>63053256</v>
      </c>
      <c r="G519" s="5">
        <v>1280</v>
      </c>
      <c r="H519" s="5">
        <v>845388</v>
      </c>
      <c r="I519" s="5">
        <v>77074</v>
      </c>
      <c r="J519" s="5">
        <v>61388270</v>
      </c>
      <c r="K519" s="5">
        <v>3820728</v>
      </c>
      <c r="L519" s="5">
        <v>960930913</v>
      </c>
      <c r="M519" s="5">
        <v>6442352</v>
      </c>
      <c r="N519" s="5">
        <v>703346588</v>
      </c>
      <c r="O519" s="5">
        <v>2656142</v>
      </c>
      <c r="P519" s="5">
        <v>194778148</v>
      </c>
    </row>
    <row r="520" spans="1:16" ht="15.75" customHeight="1">
      <c r="A520" s="5">
        <v>2021</v>
      </c>
      <c r="B520" s="5" t="s">
        <v>55</v>
      </c>
      <c r="C520" s="5">
        <v>7</v>
      </c>
      <c r="D520" s="5">
        <v>5</v>
      </c>
      <c r="E520" s="5">
        <v>89342</v>
      </c>
      <c r="F520" s="5">
        <v>63142598</v>
      </c>
      <c r="G520" s="5">
        <v>1098</v>
      </c>
      <c r="H520" s="5">
        <v>846486</v>
      </c>
      <c r="I520" s="5">
        <v>84230</v>
      </c>
      <c r="J520" s="5">
        <v>61472500</v>
      </c>
      <c r="K520" s="5">
        <v>4069461</v>
      </c>
      <c r="L520" s="5">
        <v>965000374</v>
      </c>
      <c r="M520" s="5">
        <v>7190818</v>
      </c>
      <c r="N520" s="5">
        <v>710537406</v>
      </c>
      <c r="O520" s="5">
        <v>3463252</v>
      </c>
      <c r="P520" s="5">
        <v>198241400</v>
      </c>
    </row>
    <row r="521" spans="1:16" ht="15.75" customHeight="1">
      <c r="A521" s="5">
        <v>2021</v>
      </c>
      <c r="B521" s="5" t="s">
        <v>55</v>
      </c>
      <c r="C521" s="5">
        <v>7</v>
      </c>
      <c r="D521" s="5">
        <v>5</v>
      </c>
      <c r="E521" s="5">
        <v>82998</v>
      </c>
      <c r="F521" s="5">
        <v>63225596</v>
      </c>
      <c r="G521" s="5">
        <v>1196</v>
      </c>
      <c r="H521" s="5">
        <v>847682</v>
      </c>
      <c r="I521" s="5">
        <v>74640</v>
      </c>
      <c r="J521" s="5">
        <v>61547140</v>
      </c>
      <c r="K521" s="5">
        <v>3807728</v>
      </c>
      <c r="L521" s="5">
        <v>968808102</v>
      </c>
      <c r="M521" s="5">
        <v>7358844</v>
      </c>
      <c r="N521" s="5">
        <v>717896250</v>
      </c>
      <c r="O521" s="5">
        <v>3609736</v>
      </c>
      <c r="P521" s="5">
        <v>201851136</v>
      </c>
    </row>
    <row r="522" spans="1:16" ht="15.75" customHeight="1">
      <c r="A522" s="5">
        <v>2021</v>
      </c>
      <c r="B522" s="5" t="s">
        <v>55</v>
      </c>
      <c r="C522" s="5">
        <v>7</v>
      </c>
      <c r="D522" s="5">
        <v>5</v>
      </c>
      <c r="E522" s="5">
        <v>83886</v>
      </c>
      <c r="F522" s="5">
        <v>63309482</v>
      </c>
      <c r="G522" s="5">
        <v>1084</v>
      </c>
      <c r="H522" s="5">
        <v>848766</v>
      </c>
      <c r="I522" s="5">
        <v>78974</v>
      </c>
      <c r="J522" s="5">
        <v>61626114</v>
      </c>
      <c r="K522" s="5">
        <v>3842299</v>
      </c>
      <c r="L522" s="5">
        <v>972650401</v>
      </c>
      <c r="M522" s="5">
        <v>13971694</v>
      </c>
      <c r="N522" s="5">
        <v>731867944</v>
      </c>
      <c r="O522" s="5">
        <v>3588540</v>
      </c>
      <c r="P522" s="5">
        <v>205439676</v>
      </c>
    </row>
    <row r="523" spans="1:16" ht="15.75" customHeight="1">
      <c r="A523" s="5">
        <v>2021</v>
      </c>
      <c r="B523" s="5" t="s">
        <v>19</v>
      </c>
      <c r="C523" s="5">
        <v>8</v>
      </c>
      <c r="D523" s="5">
        <v>1</v>
      </c>
      <c r="E523" s="5">
        <v>81258</v>
      </c>
      <c r="F523" s="5">
        <v>63390740</v>
      </c>
      <c r="G523" s="5">
        <v>848</v>
      </c>
      <c r="H523" s="5">
        <v>849614</v>
      </c>
      <c r="I523" s="5">
        <v>73256</v>
      </c>
      <c r="J523" s="5">
        <v>61699370</v>
      </c>
      <c r="K523" s="5">
        <v>3408960</v>
      </c>
      <c r="L523" s="5">
        <v>976059361</v>
      </c>
      <c r="M523" s="5">
        <v>2376852</v>
      </c>
      <c r="N523" s="5">
        <v>734244796</v>
      </c>
      <c r="O523" s="5">
        <v>1473234</v>
      </c>
      <c r="P523" s="5">
        <v>206912910</v>
      </c>
    </row>
    <row r="524" spans="1:16" ht="15.75" customHeight="1">
      <c r="A524" s="5">
        <v>2021</v>
      </c>
      <c r="B524" s="5" t="s">
        <v>19</v>
      </c>
      <c r="C524" s="5">
        <v>8</v>
      </c>
      <c r="D524" s="5">
        <v>1</v>
      </c>
      <c r="E524" s="5">
        <v>60170</v>
      </c>
      <c r="F524" s="5">
        <v>63450910</v>
      </c>
      <c r="G524" s="5">
        <v>840</v>
      </c>
      <c r="H524" s="5">
        <v>850454</v>
      </c>
      <c r="I524" s="5">
        <v>78240</v>
      </c>
      <c r="J524" s="5">
        <v>61777610</v>
      </c>
      <c r="K524" s="5">
        <v>3432737</v>
      </c>
      <c r="L524" s="5">
        <v>979492098</v>
      </c>
      <c r="M524" s="5">
        <v>9264424</v>
      </c>
      <c r="N524" s="5">
        <v>743509220</v>
      </c>
      <c r="O524" s="5">
        <v>3375437</v>
      </c>
      <c r="P524" s="5">
        <v>210288347</v>
      </c>
    </row>
    <row r="525" spans="1:16" ht="15.75" customHeight="1">
      <c r="A525" s="5">
        <v>2021</v>
      </c>
      <c r="B525" s="5" t="s">
        <v>19</v>
      </c>
      <c r="C525" s="5">
        <v>8</v>
      </c>
      <c r="D525" s="5">
        <v>1</v>
      </c>
      <c r="E525" s="5">
        <v>85060</v>
      </c>
      <c r="F525" s="5">
        <v>63535970</v>
      </c>
      <c r="G525" s="5">
        <v>1122</v>
      </c>
      <c r="H525" s="5">
        <v>851576</v>
      </c>
      <c r="I525" s="5">
        <v>73104</v>
      </c>
      <c r="J525" s="5">
        <v>61850714</v>
      </c>
      <c r="K525" s="5">
        <v>3863000</v>
      </c>
      <c r="L525" s="5">
        <v>983355098</v>
      </c>
      <c r="M525" s="5">
        <v>10927214</v>
      </c>
      <c r="N525" s="5">
        <v>754436434</v>
      </c>
      <c r="O525" s="5">
        <v>2557106</v>
      </c>
      <c r="P525" s="5">
        <v>212845453</v>
      </c>
    </row>
    <row r="526" spans="1:16" ht="15.75" customHeight="1">
      <c r="A526" s="5">
        <v>2021</v>
      </c>
      <c r="B526" s="5" t="s">
        <v>19</v>
      </c>
      <c r="C526" s="5">
        <v>8</v>
      </c>
      <c r="D526" s="5">
        <v>1</v>
      </c>
      <c r="E526" s="5">
        <v>85594</v>
      </c>
      <c r="F526" s="5">
        <v>63621564</v>
      </c>
      <c r="G526" s="5">
        <v>1064</v>
      </c>
      <c r="H526" s="5">
        <v>852640</v>
      </c>
      <c r="I526" s="5">
        <v>83746</v>
      </c>
      <c r="J526" s="5">
        <v>61934460</v>
      </c>
      <c r="K526" s="5">
        <v>3903184</v>
      </c>
      <c r="L526" s="5">
        <v>987258282</v>
      </c>
      <c r="M526" s="5">
        <v>6071142</v>
      </c>
      <c r="N526" s="5">
        <v>760507576</v>
      </c>
      <c r="O526" s="5">
        <v>2039449</v>
      </c>
      <c r="P526" s="5">
        <v>214884902</v>
      </c>
    </row>
    <row r="527" spans="1:16" ht="15.75" customHeight="1">
      <c r="A527" s="5">
        <v>2021</v>
      </c>
      <c r="B527" s="5" t="s">
        <v>19</v>
      </c>
      <c r="C527" s="5">
        <v>8</v>
      </c>
      <c r="D527" s="5">
        <v>1</v>
      </c>
      <c r="E527" s="5">
        <v>90010</v>
      </c>
      <c r="F527" s="5">
        <v>63711574</v>
      </c>
      <c r="G527" s="5">
        <v>930</v>
      </c>
      <c r="H527" s="5">
        <v>853570</v>
      </c>
      <c r="I527" s="5">
        <v>81812</v>
      </c>
      <c r="J527" s="5">
        <v>62016272</v>
      </c>
      <c r="K527" s="5">
        <v>3780900</v>
      </c>
      <c r="L527" s="5">
        <v>991039182</v>
      </c>
      <c r="M527" s="5">
        <v>9009424</v>
      </c>
      <c r="N527" s="5">
        <v>769517000</v>
      </c>
      <c r="O527" s="5">
        <v>2960503</v>
      </c>
      <c r="P527" s="5">
        <v>217845405</v>
      </c>
    </row>
    <row r="528" spans="1:16" ht="15.75" customHeight="1">
      <c r="A528" s="5">
        <v>2021</v>
      </c>
      <c r="B528" s="5" t="s">
        <v>19</v>
      </c>
      <c r="C528" s="5">
        <v>8</v>
      </c>
      <c r="D528" s="5">
        <v>1</v>
      </c>
      <c r="E528" s="5">
        <v>77410</v>
      </c>
      <c r="F528" s="5">
        <v>63788984</v>
      </c>
      <c r="G528" s="5">
        <v>1232</v>
      </c>
      <c r="H528" s="5">
        <v>854802</v>
      </c>
      <c r="I528" s="5">
        <v>80052</v>
      </c>
      <c r="J528" s="5">
        <v>62096324</v>
      </c>
      <c r="K528" s="5">
        <v>3841005</v>
      </c>
      <c r="L528" s="5">
        <v>994880187</v>
      </c>
      <c r="M528" s="5">
        <v>8666299</v>
      </c>
      <c r="N528" s="5">
        <v>778183299</v>
      </c>
      <c r="O528" s="5">
        <v>2542620</v>
      </c>
      <c r="P528" s="5">
        <v>220388025</v>
      </c>
    </row>
    <row r="529" spans="1:16" ht="15.75" customHeight="1">
      <c r="A529" s="5">
        <v>2021</v>
      </c>
      <c r="B529" s="5" t="s">
        <v>19</v>
      </c>
      <c r="C529" s="5">
        <v>8</v>
      </c>
      <c r="D529" s="5">
        <v>1</v>
      </c>
      <c r="E529" s="5">
        <v>78136</v>
      </c>
      <c r="F529" s="5">
        <v>63867120</v>
      </c>
      <c r="G529" s="5">
        <v>982</v>
      </c>
      <c r="H529" s="5">
        <v>855784</v>
      </c>
      <c r="I529" s="5">
        <v>87870</v>
      </c>
      <c r="J529" s="5">
        <v>62184194</v>
      </c>
      <c r="K529" s="5">
        <v>3775701</v>
      </c>
      <c r="L529" s="5">
        <v>998655888</v>
      </c>
      <c r="M529" s="5">
        <v>8673018</v>
      </c>
      <c r="N529" s="5">
        <v>786856317</v>
      </c>
      <c r="O529" s="5">
        <v>2928082</v>
      </c>
      <c r="P529" s="5">
        <v>223316107</v>
      </c>
    </row>
    <row r="530" spans="1:16" ht="15.75" customHeight="1">
      <c r="A530" s="5">
        <v>2021</v>
      </c>
      <c r="B530" s="5" t="s">
        <v>19</v>
      </c>
      <c r="C530" s="5">
        <v>8</v>
      </c>
      <c r="D530" s="5">
        <v>2</v>
      </c>
      <c r="E530" s="5">
        <v>72072</v>
      </c>
      <c r="F530" s="5">
        <v>63939192</v>
      </c>
      <c r="G530" s="5">
        <v>894</v>
      </c>
      <c r="H530" s="5">
        <v>856678</v>
      </c>
      <c r="I530" s="5">
        <v>79664</v>
      </c>
      <c r="J530" s="5">
        <v>62263858</v>
      </c>
      <c r="K530" s="5">
        <v>3608835</v>
      </c>
      <c r="L530" s="5">
        <v>1002264723</v>
      </c>
      <c r="M530" s="5">
        <v>2578884</v>
      </c>
      <c r="N530" s="5">
        <v>789435201</v>
      </c>
      <c r="O530" s="5">
        <v>1129650</v>
      </c>
      <c r="P530" s="5">
        <v>224445757</v>
      </c>
    </row>
    <row r="531" spans="1:16" ht="15.75" customHeight="1">
      <c r="A531" s="5">
        <v>2021</v>
      </c>
      <c r="B531" s="5" t="s">
        <v>19</v>
      </c>
      <c r="C531" s="5">
        <v>8</v>
      </c>
      <c r="D531" s="5">
        <v>2</v>
      </c>
      <c r="E531" s="5">
        <v>54856</v>
      </c>
      <c r="F531" s="5">
        <v>63994048</v>
      </c>
      <c r="G531" s="5">
        <v>752</v>
      </c>
      <c r="H531" s="5">
        <v>857430</v>
      </c>
      <c r="I531" s="5">
        <v>82922</v>
      </c>
      <c r="J531" s="5">
        <v>62346780</v>
      </c>
      <c r="K531" s="5">
        <v>3190265</v>
      </c>
      <c r="L531" s="5">
        <v>1005454988</v>
      </c>
      <c r="M531" s="5">
        <v>8980740</v>
      </c>
      <c r="N531" s="5">
        <v>798415941</v>
      </c>
      <c r="O531" s="5">
        <v>2689623</v>
      </c>
      <c r="P531" s="5">
        <v>227135380</v>
      </c>
    </row>
    <row r="532" spans="1:16" ht="15.75" customHeight="1">
      <c r="A532" s="5">
        <v>2021</v>
      </c>
      <c r="B532" s="5" t="s">
        <v>19</v>
      </c>
      <c r="C532" s="5">
        <v>8</v>
      </c>
      <c r="D532" s="5">
        <v>2</v>
      </c>
      <c r="E532" s="5">
        <v>76760</v>
      </c>
      <c r="F532" s="5">
        <v>64070808</v>
      </c>
      <c r="G532" s="5">
        <v>992</v>
      </c>
      <c r="H532" s="5">
        <v>858422</v>
      </c>
      <c r="I532" s="5">
        <v>80194</v>
      </c>
      <c r="J532" s="5">
        <v>62426974</v>
      </c>
      <c r="K532" s="5">
        <v>3617770</v>
      </c>
      <c r="L532" s="5">
        <v>1009072758</v>
      </c>
      <c r="M532" s="5">
        <v>6875869</v>
      </c>
      <c r="N532" s="5">
        <v>805291810</v>
      </c>
      <c r="O532" s="5">
        <v>2283790</v>
      </c>
      <c r="P532" s="5">
        <v>229419170</v>
      </c>
    </row>
    <row r="533" spans="1:16" ht="15.75" customHeight="1">
      <c r="A533" s="5">
        <v>2021</v>
      </c>
      <c r="B533" s="5" t="s">
        <v>19</v>
      </c>
      <c r="C533" s="5">
        <v>8</v>
      </c>
      <c r="D533" s="5">
        <v>2</v>
      </c>
      <c r="E533" s="5">
        <v>83172</v>
      </c>
      <c r="F533" s="5">
        <v>64153980</v>
      </c>
      <c r="G533" s="5">
        <v>982</v>
      </c>
      <c r="H533" s="5">
        <v>859404</v>
      </c>
      <c r="I533" s="5">
        <v>78254</v>
      </c>
      <c r="J533" s="5">
        <v>62505228</v>
      </c>
      <c r="K533" s="5">
        <v>4365442</v>
      </c>
      <c r="L533" s="5">
        <v>1013438200</v>
      </c>
      <c r="M533" s="5">
        <v>6768357</v>
      </c>
      <c r="N533" s="5">
        <v>812060167</v>
      </c>
      <c r="O533" s="5">
        <v>2411829</v>
      </c>
      <c r="P533" s="5">
        <v>231830999</v>
      </c>
    </row>
    <row r="534" spans="1:16" ht="15.75" customHeight="1">
      <c r="A534" s="5">
        <v>2021</v>
      </c>
      <c r="B534" s="5" t="s">
        <v>19</v>
      </c>
      <c r="C534" s="5">
        <v>8</v>
      </c>
      <c r="D534" s="5">
        <v>2</v>
      </c>
      <c r="E534" s="5">
        <v>80162</v>
      </c>
      <c r="F534" s="5">
        <v>64234142</v>
      </c>
      <c r="G534" s="5">
        <v>1166</v>
      </c>
      <c r="H534" s="5">
        <v>860570</v>
      </c>
      <c r="I534" s="5">
        <v>84312</v>
      </c>
      <c r="J534" s="5">
        <v>62589540</v>
      </c>
      <c r="K534" s="5">
        <v>4115837</v>
      </c>
      <c r="L534" s="5">
        <v>1017554037</v>
      </c>
      <c r="M534" s="5">
        <v>9297809</v>
      </c>
      <c r="N534" s="5">
        <v>821357976</v>
      </c>
      <c r="O534" s="5">
        <v>2525291</v>
      </c>
      <c r="P534" s="5">
        <v>234356290</v>
      </c>
    </row>
    <row r="535" spans="1:16" ht="15.75" customHeight="1">
      <c r="A535" s="5">
        <v>2021</v>
      </c>
      <c r="B535" s="5" t="s">
        <v>19</v>
      </c>
      <c r="C535" s="5">
        <v>8</v>
      </c>
      <c r="D535" s="5">
        <v>2</v>
      </c>
      <c r="E535" s="5">
        <v>77522</v>
      </c>
      <c r="F535" s="5">
        <v>64311664</v>
      </c>
      <c r="G535" s="5">
        <v>954</v>
      </c>
      <c r="H535" s="5">
        <v>861524</v>
      </c>
      <c r="I535" s="5">
        <v>71518</v>
      </c>
      <c r="J535" s="5">
        <v>62661058</v>
      </c>
      <c r="K535" s="5">
        <v>4256111</v>
      </c>
      <c r="L535" s="5">
        <v>1021810148</v>
      </c>
      <c r="M535" s="5">
        <v>10433518</v>
      </c>
      <c r="N535" s="5">
        <v>831791494</v>
      </c>
      <c r="O535" s="5">
        <v>2780376</v>
      </c>
      <c r="P535" s="5">
        <v>237136666</v>
      </c>
    </row>
    <row r="536" spans="1:16" ht="15.75" customHeight="1">
      <c r="A536" s="5">
        <v>2021</v>
      </c>
      <c r="B536" s="5" t="s">
        <v>19</v>
      </c>
      <c r="C536" s="5">
        <v>8</v>
      </c>
      <c r="D536" s="5">
        <v>2</v>
      </c>
      <c r="E536" s="5">
        <v>72270</v>
      </c>
      <c r="F536" s="5">
        <v>64383934</v>
      </c>
      <c r="G536" s="5">
        <v>982</v>
      </c>
      <c r="H536" s="5">
        <v>862506</v>
      </c>
      <c r="I536" s="5">
        <v>75872</v>
      </c>
      <c r="J536" s="5">
        <v>62736930</v>
      </c>
      <c r="K536" s="5">
        <v>3904840</v>
      </c>
      <c r="L536" s="5">
        <v>1025714988</v>
      </c>
      <c r="M536" s="5">
        <v>11458501</v>
      </c>
      <c r="N536" s="5">
        <v>843249995</v>
      </c>
      <c r="O536" s="5">
        <v>3853860</v>
      </c>
      <c r="P536" s="5">
        <v>240990526</v>
      </c>
    </row>
    <row r="537" spans="1:16" ht="15.75" customHeight="1">
      <c r="A537" s="5">
        <v>2021</v>
      </c>
      <c r="B537" s="5" t="s">
        <v>19</v>
      </c>
      <c r="C537" s="5">
        <v>8</v>
      </c>
      <c r="D537" s="5">
        <v>3</v>
      </c>
      <c r="E537" s="5">
        <v>66490</v>
      </c>
      <c r="F537" s="5">
        <v>64450424</v>
      </c>
      <c r="G537" s="5">
        <v>842</v>
      </c>
      <c r="H537" s="5">
        <v>863348</v>
      </c>
      <c r="I537" s="5">
        <v>71872</v>
      </c>
      <c r="J537" s="5">
        <v>62808802</v>
      </c>
      <c r="K537" s="5">
        <v>2729239</v>
      </c>
      <c r="L537" s="5">
        <v>1028444227</v>
      </c>
      <c r="M537" s="5">
        <v>2994698</v>
      </c>
      <c r="N537" s="5">
        <v>846244693</v>
      </c>
      <c r="O537" s="5">
        <v>1027023</v>
      </c>
      <c r="P537" s="5">
        <v>242017549</v>
      </c>
    </row>
    <row r="538" spans="1:16" ht="15.75" customHeight="1">
      <c r="A538" s="5">
        <v>2021</v>
      </c>
      <c r="B538" s="5" t="s">
        <v>19</v>
      </c>
      <c r="C538" s="5">
        <v>8</v>
      </c>
      <c r="D538" s="5">
        <v>3</v>
      </c>
      <c r="E538" s="5">
        <v>49392</v>
      </c>
      <c r="F538" s="5">
        <v>64499816</v>
      </c>
      <c r="G538" s="5">
        <v>876</v>
      </c>
      <c r="H538" s="5">
        <v>864224</v>
      </c>
      <c r="I538" s="5">
        <v>73742</v>
      </c>
      <c r="J538" s="5">
        <v>62882544</v>
      </c>
      <c r="K538" s="5">
        <v>3542025</v>
      </c>
      <c r="L538" s="5">
        <v>1031986252</v>
      </c>
      <c r="M538" s="5">
        <v>14244118</v>
      </c>
      <c r="N538" s="5">
        <v>860488811</v>
      </c>
      <c r="O538" s="5">
        <v>3502704</v>
      </c>
      <c r="P538" s="5">
        <v>245520253</v>
      </c>
    </row>
    <row r="539" spans="1:16" ht="15.75" customHeight="1">
      <c r="A539" s="5">
        <v>2021</v>
      </c>
      <c r="B539" s="5" t="s">
        <v>19</v>
      </c>
      <c r="C539" s="5">
        <v>8</v>
      </c>
      <c r="D539" s="5">
        <v>3</v>
      </c>
      <c r="E539" s="5">
        <v>70416</v>
      </c>
      <c r="F539" s="5">
        <v>64570232</v>
      </c>
      <c r="G539" s="5">
        <v>880</v>
      </c>
      <c r="H539" s="5">
        <v>865104</v>
      </c>
      <c r="I539" s="5">
        <v>74286</v>
      </c>
      <c r="J539" s="5">
        <v>62956830</v>
      </c>
      <c r="K539" s="5">
        <v>3555548</v>
      </c>
      <c r="L539" s="5">
        <v>1035541800</v>
      </c>
      <c r="M539" s="5">
        <v>9050379</v>
      </c>
      <c r="N539" s="5">
        <v>869539190</v>
      </c>
      <c r="O539" s="5">
        <v>2791962</v>
      </c>
      <c r="P539" s="5">
        <v>248312215</v>
      </c>
    </row>
    <row r="540" spans="1:16" ht="15.75" customHeight="1">
      <c r="A540" s="5">
        <v>2021</v>
      </c>
      <c r="B540" s="5" t="s">
        <v>19</v>
      </c>
      <c r="C540" s="5">
        <v>8</v>
      </c>
      <c r="D540" s="5">
        <v>3</v>
      </c>
      <c r="E540" s="5">
        <v>73004</v>
      </c>
      <c r="F540" s="5">
        <v>64643236</v>
      </c>
      <c r="G540" s="5">
        <v>1054</v>
      </c>
      <c r="H540" s="5">
        <v>866158</v>
      </c>
      <c r="I540" s="5">
        <v>78538</v>
      </c>
      <c r="J540" s="5">
        <v>63035368</v>
      </c>
      <c r="K540" s="5">
        <v>3798743</v>
      </c>
      <c r="L540" s="5">
        <v>1039340543</v>
      </c>
      <c r="M540" s="5">
        <v>8764226</v>
      </c>
      <c r="N540" s="5">
        <v>878303416</v>
      </c>
      <c r="O540" s="5">
        <v>2908580</v>
      </c>
      <c r="P540" s="5">
        <v>251220795</v>
      </c>
    </row>
    <row r="541" spans="1:16" ht="15.75" customHeight="1">
      <c r="A541" s="5">
        <v>2021</v>
      </c>
      <c r="B541" s="5" t="s">
        <v>19</v>
      </c>
      <c r="C541" s="5">
        <v>8</v>
      </c>
      <c r="D541" s="5">
        <v>3</v>
      </c>
      <c r="E541" s="5">
        <v>73200</v>
      </c>
      <c r="F541" s="5">
        <v>64716436</v>
      </c>
      <c r="G541" s="5">
        <v>1086</v>
      </c>
      <c r="H541" s="5">
        <v>867244</v>
      </c>
      <c r="I541" s="5">
        <v>72914</v>
      </c>
      <c r="J541" s="5">
        <v>63108282</v>
      </c>
      <c r="K541" s="5">
        <v>4365700</v>
      </c>
      <c r="L541" s="5">
        <v>1043706243</v>
      </c>
      <c r="M541" s="5">
        <v>8767540</v>
      </c>
      <c r="N541" s="5">
        <v>887070956</v>
      </c>
      <c r="O541" s="5">
        <v>2817730</v>
      </c>
      <c r="P541" s="5">
        <v>254038525</v>
      </c>
    </row>
    <row r="542" spans="1:16" ht="15.75" customHeight="1">
      <c r="A542" s="5">
        <v>2021</v>
      </c>
      <c r="B542" s="5" t="s">
        <v>19</v>
      </c>
      <c r="C542" s="5">
        <v>8</v>
      </c>
      <c r="D542" s="5">
        <v>3</v>
      </c>
      <c r="E542" s="5">
        <v>68616</v>
      </c>
      <c r="F542" s="5">
        <v>64785052</v>
      </c>
      <c r="G542" s="5">
        <v>752</v>
      </c>
      <c r="H542" s="5">
        <v>867996</v>
      </c>
      <c r="I542" s="5">
        <v>72570</v>
      </c>
      <c r="J542" s="5">
        <v>63180852</v>
      </c>
      <c r="K542" s="5">
        <v>3783582</v>
      </c>
      <c r="L542" s="5">
        <v>1047489825</v>
      </c>
      <c r="M542" s="5">
        <v>5634862</v>
      </c>
      <c r="N542" s="5">
        <v>892705818</v>
      </c>
      <c r="O542" s="5">
        <v>2036862</v>
      </c>
      <c r="P542" s="5">
        <v>256075387</v>
      </c>
    </row>
    <row r="543" spans="1:16" ht="15.75" customHeight="1">
      <c r="A543" s="5">
        <v>2021</v>
      </c>
      <c r="B543" s="5" t="s">
        <v>19</v>
      </c>
      <c r="C543" s="5">
        <v>8</v>
      </c>
      <c r="D543" s="5">
        <v>3</v>
      </c>
      <c r="E543" s="5">
        <v>62046</v>
      </c>
      <c r="F543" s="5">
        <v>64847098</v>
      </c>
      <c r="G543" s="5">
        <v>802</v>
      </c>
      <c r="H543" s="5">
        <v>868798</v>
      </c>
      <c r="I543" s="5">
        <v>77154</v>
      </c>
      <c r="J543" s="5">
        <v>63258006</v>
      </c>
      <c r="K543" s="5">
        <v>3450149</v>
      </c>
      <c r="L543" s="5">
        <v>1050939974</v>
      </c>
      <c r="M543" s="5">
        <v>6904225</v>
      </c>
      <c r="N543" s="5">
        <v>899610043</v>
      </c>
      <c r="O543" s="5">
        <v>3838993</v>
      </c>
      <c r="P543" s="5">
        <v>259914380</v>
      </c>
    </row>
    <row r="544" spans="1:16" ht="15.75" customHeight="1">
      <c r="A544" s="5">
        <v>2021</v>
      </c>
      <c r="B544" s="5" t="s">
        <v>19</v>
      </c>
      <c r="C544" s="5">
        <v>8</v>
      </c>
      <c r="D544" s="5">
        <v>4</v>
      </c>
      <c r="E544" s="5">
        <v>50840</v>
      </c>
      <c r="F544" s="5">
        <v>64897938</v>
      </c>
      <c r="G544" s="5">
        <v>770</v>
      </c>
      <c r="H544" s="5">
        <v>869568</v>
      </c>
      <c r="I544" s="5">
        <v>88206</v>
      </c>
      <c r="J544" s="5">
        <v>63346212</v>
      </c>
      <c r="K544" s="5">
        <v>2806035</v>
      </c>
      <c r="L544" s="5">
        <v>1053746009</v>
      </c>
      <c r="M544" s="5">
        <v>1515768</v>
      </c>
      <c r="N544" s="5">
        <v>901125811</v>
      </c>
      <c r="O544" s="5">
        <v>604668</v>
      </c>
      <c r="P544" s="5">
        <v>260519048</v>
      </c>
    </row>
    <row r="545" spans="1:16" ht="15.75" customHeight="1">
      <c r="A545" s="5">
        <v>2021</v>
      </c>
      <c r="B545" s="5" t="s">
        <v>19</v>
      </c>
      <c r="C545" s="5">
        <v>8</v>
      </c>
      <c r="D545" s="5">
        <v>4</v>
      </c>
      <c r="E545" s="5">
        <v>49588</v>
      </c>
      <c r="F545" s="5">
        <v>64947526</v>
      </c>
      <c r="G545" s="5">
        <v>714</v>
      </c>
      <c r="H545" s="5">
        <v>870282</v>
      </c>
      <c r="I545" s="5">
        <v>79106</v>
      </c>
      <c r="J545" s="5">
        <v>63425318</v>
      </c>
      <c r="K545" s="5">
        <v>3196873</v>
      </c>
      <c r="L545" s="5">
        <v>1056942882</v>
      </c>
      <c r="M545" s="5">
        <v>9275310</v>
      </c>
      <c r="N545" s="5">
        <v>910401121</v>
      </c>
      <c r="O545" s="5">
        <v>3620806</v>
      </c>
      <c r="P545" s="5">
        <v>264139854</v>
      </c>
    </row>
    <row r="546" spans="1:16" ht="15.75" customHeight="1">
      <c r="A546" s="5">
        <v>2021</v>
      </c>
      <c r="B546" s="5" t="s">
        <v>19</v>
      </c>
      <c r="C546" s="5">
        <v>8</v>
      </c>
      <c r="D546" s="5">
        <v>4</v>
      </c>
      <c r="E546" s="5">
        <v>75478</v>
      </c>
      <c r="F546" s="5">
        <v>65023004</v>
      </c>
      <c r="G546" s="5">
        <v>1300</v>
      </c>
      <c r="H546" s="5">
        <v>871582</v>
      </c>
      <c r="I546" s="5">
        <v>68296</v>
      </c>
      <c r="J546" s="5">
        <v>63493614</v>
      </c>
      <c r="K546" s="5">
        <v>3591357</v>
      </c>
      <c r="L546" s="5">
        <v>1060534239</v>
      </c>
      <c r="M546" s="5">
        <v>9302930</v>
      </c>
      <c r="N546" s="5">
        <v>919704051</v>
      </c>
      <c r="O546" s="5">
        <v>3709859</v>
      </c>
      <c r="P546" s="5">
        <v>267849713</v>
      </c>
    </row>
    <row r="547" spans="1:16" ht="15.75" customHeight="1">
      <c r="A547" s="5">
        <v>2021</v>
      </c>
      <c r="B547" s="5" t="s">
        <v>19</v>
      </c>
      <c r="C547" s="5">
        <v>8</v>
      </c>
      <c r="D547" s="5">
        <v>4</v>
      </c>
      <c r="E547" s="5">
        <v>92258</v>
      </c>
      <c r="F547" s="5">
        <v>65115262</v>
      </c>
      <c r="G547" s="5">
        <v>1210</v>
      </c>
      <c r="H547" s="5">
        <v>872792</v>
      </c>
      <c r="I547" s="5">
        <v>68496</v>
      </c>
      <c r="J547" s="5">
        <v>63562110</v>
      </c>
      <c r="K547" s="5">
        <v>3927607</v>
      </c>
      <c r="L547" s="5">
        <v>1064461846</v>
      </c>
      <c r="M547" s="5">
        <v>12156080</v>
      </c>
      <c r="N547" s="5">
        <v>931860131</v>
      </c>
      <c r="O547" s="5">
        <v>4527383</v>
      </c>
      <c r="P547" s="5">
        <v>272377096</v>
      </c>
    </row>
    <row r="548" spans="1:16" ht="15.75" customHeight="1">
      <c r="A548" s="5">
        <v>2021</v>
      </c>
      <c r="B548" s="5" t="s">
        <v>19</v>
      </c>
      <c r="C548" s="5">
        <v>8</v>
      </c>
      <c r="D548" s="5">
        <v>4</v>
      </c>
      <c r="E548" s="5">
        <v>89100</v>
      </c>
      <c r="F548" s="5">
        <v>65204362</v>
      </c>
      <c r="G548" s="5">
        <v>986</v>
      </c>
      <c r="H548" s="5">
        <v>873778</v>
      </c>
      <c r="I548" s="5">
        <v>65850</v>
      </c>
      <c r="J548" s="5">
        <v>63627960</v>
      </c>
      <c r="K548" s="5">
        <v>3808968</v>
      </c>
      <c r="L548" s="5">
        <v>1068270814</v>
      </c>
      <c r="M548" s="5">
        <v>11915742</v>
      </c>
      <c r="N548" s="5">
        <v>943775873</v>
      </c>
      <c r="O548" s="5">
        <v>4808040</v>
      </c>
      <c r="P548" s="5">
        <v>277185136</v>
      </c>
    </row>
    <row r="549" spans="1:16" ht="15.75" customHeight="1">
      <c r="A549" s="5">
        <v>2021</v>
      </c>
      <c r="B549" s="5" t="s">
        <v>19</v>
      </c>
      <c r="C549" s="5">
        <v>8</v>
      </c>
      <c r="D549" s="5">
        <v>4</v>
      </c>
      <c r="E549" s="5">
        <v>93612</v>
      </c>
      <c r="F549" s="5">
        <v>65297974</v>
      </c>
      <c r="G549" s="5">
        <v>1028</v>
      </c>
      <c r="H549" s="5">
        <v>874806</v>
      </c>
      <c r="I549" s="5">
        <v>62686</v>
      </c>
      <c r="J549" s="5">
        <v>63690646</v>
      </c>
      <c r="K549" s="5">
        <v>3963597</v>
      </c>
      <c r="L549" s="5">
        <v>1072234411</v>
      </c>
      <c r="M549" s="5">
        <v>16075852</v>
      </c>
      <c r="N549" s="5">
        <v>959851725</v>
      </c>
      <c r="O549" s="5">
        <v>5485332</v>
      </c>
      <c r="P549" s="5">
        <v>282670468</v>
      </c>
    </row>
    <row r="550" spans="1:16" ht="15.75" customHeight="1">
      <c r="A550" s="5">
        <v>2021</v>
      </c>
      <c r="B550" s="5" t="s">
        <v>19</v>
      </c>
      <c r="C550" s="5">
        <v>8</v>
      </c>
      <c r="D550" s="5">
        <v>4</v>
      </c>
      <c r="E550" s="5">
        <v>90128</v>
      </c>
      <c r="F550" s="5">
        <v>65388102</v>
      </c>
      <c r="G550" s="5">
        <v>914</v>
      </c>
      <c r="H550" s="5">
        <v>875720</v>
      </c>
      <c r="I550" s="5">
        <v>71622</v>
      </c>
      <c r="J550" s="5">
        <v>63762268</v>
      </c>
      <c r="K550" s="5">
        <v>3723666</v>
      </c>
      <c r="L550" s="5">
        <v>1075958077</v>
      </c>
      <c r="M550" s="5">
        <v>5152003</v>
      </c>
      <c r="N550" s="5">
        <v>965003728</v>
      </c>
      <c r="O550" s="5">
        <v>2776790</v>
      </c>
      <c r="P550" s="5">
        <v>285447258</v>
      </c>
    </row>
    <row r="551" spans="1:16" ht="15.75" customHeight="1">
      <c r="A551" s="5">
        <v>2021</v>
      </c>
      <c r="B551" s="5" t="s">
        <v>19</v>
      </c>
      <c r="C551" s="5">
        <v>8</v>
      </c>
      <c r="D551" s="5">
        <v>5</v>
      </c>
      <c r="E551" s="5">
        <v>86748</v>
      </c>
      <c r="F551" s="5">
        <v>65474850</v>
      </c>
      <c r="G551" s="5">
        <v>1054</v>
      </c>
      <c r="H551" s="5">
        <v>876774</v>
      </c>
      <c r="I551" s="5">
        <v>69686</v>
      </c>
      <c r="J551" s="5">
        <v>63831954</v>
      </c>
      <c r="K551" s="5">
        <v>3348969</v>
      </c>
      <c r="L551" s="5">
        <v>1079307046</v>
      </c>
      <c r="M551" s="5">
        <v>10107070</v>
      </c>
      <c r="N551" s="5">
        <v>975110798</v>
      </c>
      <c r="O551" s="5">
        <v>4748291</v>
      </c>
      <c r="P551" s="5">
        <v>290195549</v>
      </c>
    </row>
    <row r="552" spans="1:16" ht="15.75" customHeight="1">
      <c r="A552" s="5">
        <v>2021</v>
      </c>
      <c r="B552" s="5" t="s">
        <v>19</v>
      </c>
      <c r="C552" s="5">
        <v>8</v>
      </c>
      <c r="D552" s="5">
        <v>5</v>
      </c>
      <c r="E552" s="5">
        <v>60496</v>
      </c>
      <c r="F552" s="5">
        <v>65535346</v>
      </c>
      <c r="G552" s="5">
        <v>410</v>
      </c>
      <c r="H552" s="5">
        <v>877184</v>
      </c>
      <c r="I552" s="5">
        <v>72480</v>
      </c>
      <c r="J552" s="5">
        <v>63904434</v>
      </c>
      <c r="K552" s="5">
        <v>2954785</v>
      </c>
      <c r="L552" s="5">
        <v>1082261831</v>
      </c>
      <c r="M552" s="5">
        <v>9028954</v>
      </c>
      <c r="N552" s="5">
        <v>984139752</v>
      </c>
      <c r="O552" s="5">
        <v>3265618</v>
      </c>
      <c r="P552" s="5">
        <v>293461167</v>
      </c>
    </row>
    <row r="553" spans="1:16" ht="15.75" customHeight="1">
      <c r="A553" s="5">
        <v>2021</v>
      </c>
      <c r="B553" s="5" t="s">
        <v>19</v>
      </c>
      <c r="C553" s="5">
        <v>8</v>
      </c>
      <c r="D553" s="5">
        <v>5</v>
      </c>
      <c r="E553" s="5">
        <v>86146</v>
      </c>
      <c r="F553" s="5">
        <v>65621492</v>
      </c>
      <c r="G553" s="5">
        <v>924</v>
      </c>
      <c r="H553" s="5">
        <v>878108</v>
      </c>
      <c r="I553" s="5">
        <v>68224</v>
      </c>
      <c r="J553" s="5">
        <v>63972658</v>
      </c>
      <c r="K553" s="5">
        <v>3309792</v>
      </c>
      <c r="L553" s="5">
        <v>1085571623</v>
      </c>
      <c r="M553" s="5">
        <v>20621396</v>
      </c>
      <c r="N553" s="5">
        <v>1004761148</v>
      </c>
      <c r="O553" s="5">
        <v>6547844</v>
      </c>
      <c r="P553" s="5">
        <v>300009011</v>
      </c>
    </row>
    <row r="554" spans="1:16" ht="15.75" customHeight="1">
      <c r="A554" s="5">
        <v>2021</v>
      </c>
      <c r="B554" s="5" t="s">
        <v>56</v>
      </c>
      <c r="C554" s="5">
        <v>9</v>
      </c>
      <c r="D554" s="5">
        <v>1</v>
      </c>
      <c r="E554" s="5">
        <v>91950</v>
      </c>
      <c r="F554" s="5">
        <v>65713442</v>
      </c>
      <c r="G554" s="5">
        <v>1014</v>
      </c>
      <c r="H554" s="5">
        <v>879122</v>
      </c>
      <c r="I554" s="5">
        <v>70182</v>
      </c>
      <c r="J554" s="5">
        <v>64042840</v>
      </c>
      <c r="K554" s="5">
        <v>3503773</v>
      </c>
      <c r="L554" s="5">
        <v>1089075396</v>
      </c>
      <c r="M554" s="5">
        <v>12936198</v>
      </c>
      <c r="N554" s="5">
        <v>1017697346</v>
      </c>
      <c r="O554" s="5">
        <v>4911454</v>
      </c>
      <c r="P554" s="5">
        <v>304920465</v>
      </c>
    </row>
    <row r="555" spans="1:16" ht="15.75" customHeight="1">
      <c r="A555" s="5">
        <v>2021</v>
      </c>
      <c r="B555" s="5" t="s">
        <v>56</v>
      </c>
      <c r="C555" s="5">
        <v>9</v>
      </c>
      <c r="D555" s="5">
        <v>1</v>
      </c>
      <c r="E555" s="5">
        <v>91248</v>
      </c>
      <c r="F555" s="5">
        <v>65804690</v>
      </c>
      <c r="G555" s="5">
        <v>710</v>
      </c>
      <c r="H555" s="5">
        <v>879832</v>
      </c>
      <c r="I555" s="5">
        <v>69330</v>
      </c>
      <c r="J555" s="5">
        <v>64112170</v>
      </c>
      <c r="K555" s="5">
        <v>3536849</v>
      </c>
      <c r="L555" s="5">
        <v>1092612245</v>
      </c>
      <c r="M555" s="5">
        <v>11463292</v>
      </c>
      <c r="N555" s="5">
        <v>1029160638</v>
      </c>
      <c r="O555" s="5">
        <v>4381681</v>
      </c>
      <c r="P555" s="5">
        <v>309302146</v>
      </c>
    </row>
    <row r="556" spans="1:16" ht="15.75" customHeight="1">
      <c r="A556" s="5">
        <v>2021</v>
      </c>
      <c r="B556" s="5" t="s">
        <v>56</v>
      </c>
      <c r="C556" s="5">
        <v>9</v>
      </c>
      <c r="D556" s="5">
        <v>1</v>
      </c>
      <c r="E556" s="5">
        <v>85334</v>
      </c>
      <c r="F556" s="5">
        <v>65890024</v>
      </c>
      <c r="G556" s="5">
        <v>684</v>
      </c>
      <c r="H556" s="5">
        <v>880516</v>
      </c>
      <c r="I556" s="5">
        <v>72844</v>
      </c>
      <c r="J556" s="5">
        <v>64185014</v>
      </c>
      <c r="K556" s="5">
        <v>3641603</v>
      </c>
      <c r="L556" s="5">
        <v>1096253848</v>
      </c>
      <c r="M556" s="5">
        <v>8669706</v>
      </c>
      <c r="N556" s="5">
        <v>1037830344</v>
      </c>
      <c r="O556" s="5">
        <v>3832525</v>
      </c>
      <c r="P556" s="5">
        <v>313134671</v>
      </c>
    </row>
    <row r="557" spans="1:16" ht="15.75" customHeight="1">
      <c r="A557" s="5">
        <v>2021</v>
      </c>
      <c r="B557" s="5" t="s">
        <v>56</v>
      </c>
      <c r="C557" s="5">
        <v>9</v>
      </c>
      <c r="D557" s="5">
        <v>1</v>
      </c>
      <c r="E557" s="5">
        <v>85214</v>
      </c>
      <c r="F557" s="5">
        <v>65975238</v>
      </c>
      <c r="G557" s="5">
        <v>618</v>
      </c>
      <c r="H557" s="5">
        <v>881134</v>
      </c>
      <c r="I557" s="5">
        <v>76174</v>
      </c>
      <c r="J557" s="5">
        <v>64261188</v>
      </c>
      <c r="K557" s="5">
        <v>3723523</v>
      </c>
      <c r="L557" s="5">
        <v>1099977371</v>
      </c>
      <c r="M557" s="5">
        <v>9361434</v>
      </c>
      <c r="N557" s="5">
        <v>1047191778</v>
      </c>
      <c r="O557" s="5">
        <v>5555198</v>
      </c>
      <c r="P557" s="5">
        <v>318689869</v>
      </c>
    </row>
    <row r="558" spans="1:16" ht="15.75" customHeight="1">
      <c r="A558" s="5">
        <v>2021</v>
      </c>
      <c r="B558" s="5" t="s">
        <v>56</v>
      </c>
      <c r="C558" s="5">
        <v>9</v>
      </c>
      <c r="D558" s="5">
        <v>1</v>
      </c>
      <c r="E558" s="5">
        <v>79074</v>
      </c>
      <c r="F558" s="5">
        <v>66054312</v>
      </c>
      <c r="G558" s="5">
        <v>436</v>
      </c>
      <c r="H558" s="5">
        <v>881570</v>
      </c>
      <c r="I558" s="5">
        <v>87844</v>
      </c>
      <c r="J558" s="5">
        <v>64349032</v>
      </c>
      <c r="K558" s="5">
        <v>3207693</v>
      </c>
      <c r="L558" s="5">
        <v>1103185064</v>
      </c>
      <c r="M558" s="5">
        <v>3669699</v>
      </c>
      <c r="N558" s="5">
        <v>1050861477</v>
      </c>
      <c r="O558" s="5">
        <v>2074538</v>
      </c>
      <c r="P558" s="5">
        <v>320764407</v>
      </c>
    </row>
    <row r="559" spans="1:16" ht="15.75" customHeight="1">
      <c r="A559" s="5">
        <v>2021</v>
      </c>
      <c r="B559" s="5" t="s">
        <v>56</v>
      </c>
      <c r="C559" s="5">
        <v>9</v>
      </c>
      <c r="D559" s="5">
        <v>1</v>
      </c>
      <c r="E559" s="5">
        <v>60328</v>
      </c>
      <c r="F559" s="5">
        <v>66114640</v>
      </c>
      <c r="G559" s="5">
        <v>580</v>
      </c>
      <c r="H559" s="5">
        <v>882150</v>
      </c>
      <c r="I559" s="5">
        <v>85892</v>
      </c>
      <c r="J559" s="5">
        <v>64434924</v>
      </c>
      <c r="K559" s="5">
        <v>3288020</v>
      </c>
      <c r="L559" s="5">
        <v>1106473084</v>
      </c>
      <c r="M559" s="5">
        <v>16668017</v>
      </c>
      <c r="N559" s="5">
        <v>1067529494</v>
      </c>
      <c r="O559" s="5">
        <v>6373769</v>
      </c>
      <c r="P559" s="5">
        <v>327138176</v>
      </c>
    </row>
    <row r="560" spans="1:16" ht="15.75" customHeight="1">
      <c r="A560" s="5">
        <v>2021</v>
      </c>
      <c r="B560" s="5" t="s">
        <v>56</v>
      </c>
      <c r="C560" s="5">
        <v>9</v>
      </c>
      <c r="D560" s="5">
        <v>1</v>
      </c>
      <c r="E560" s="5">
        <v>76270</v>
      </c>
      <c r="F560" s="5">
        <v>66190910</v>
      </c>
      <c r="G560" s="5">
        <v>736</v>
      </c>
      <c r="H560" s="5">
        <v>882886</v>
      </c>
      <c r="I560" s="5">
        <v>78202</v>
      </c>
      <c r="J560" s="5">
        <v>64513126</v>
      </c>
      <c r="K560" s="5">
        <v>3488486</v>
      </c>
      <c r="L560" s="5">
        <v>1109961570</v>
      </c>
      <c r="M560" s="5">
        <v>11683958</v>
      </c>
      <c r="N560" s="5">
        <v>1079213452</v>
      </c>
      <c r="O560" s="5">
        <v>5276223</v>
      </c>
      <c r="P560" s="5">
        <v>332414399</v>
      </c>
    </row>
    <row r="561" spans="1:16" ht="15.75" customHeight="1">
      <c r="A561" s="5">
        <v>2021</v>
      </c>
      <c r="B561" s="5" t="s">
        <v>56</v>
      </c>
      <c r="C561" s="5">
        <v>9</v>
      </c>
      <c r="D561" s="5">
        <v>2</v>
      </c>
      <c r="E561" s="5">
        <v>86802</v>
      </c>
      <c r="F561" s="5">
        <v>66277712</v>
      </c>
      <c r="G561" s="5">
        <v>678</v>
      </c>
      <c r="H561" s="5">
        <v>883564</v>
      </c>
      <c r="I561" s="5">
        <v>81240</v>
      </c>
      <c r="J561" s="5">
        <v>64594366</v>
      </c>
      <c r="K561" s="5">
        <v>3747053</v>
      </c>
      <c r="L561" s="5">
        <v>1113708623</v>
      </c>
      <c r="M561" s="5">
        <v>12678360</v>
      </c>
      <c r="N561" s="5">
        <v>1091891812</v>
      </c>
      <c r="O561" s="5">
        <v>5430460</v>
      </c>
      <c r="P561" s="5">
        <v>337844859</v>
      </c>
    </row>
    <row r="562" spans="1:16" ht="15.75" customHeight="1">
      <c r="A562" s="5">
        <v>2021</v>
      </c>
      <c r="B562" s="5" t="s">
        <v>56</v>
      </c>
      <c r="C562" s="5">
        <v>9</v>
      </c>
      <c r="D562" s="5">
        <v>2</v>
      </c>
      <c r="E562" s="5">
        <v>48302</v>
      </c>
      <c r="F562" s="5">
        <v>66326014</v>
      </c>
      <c r="G562" s="5">
        <v>516</v>
      </c>
      <c r="H562" s="5">
        <v>884080</v>
      </c>
      <c r="I562" s="5">
        <v>48794</v>
      </c>
      <c r="J562" s="5">
        <v>64643160</v>
      </c>
      <c r="K562" s="5">
        <v>3679974</v>
      </c>
      <c r="L562" s="5">
        <v>1117388597</v>
      </c>
      <c r="M562" s="5">
        <v>9892106</v>
      </c>
      <c r="N562" s="5">
        <v>1101783918</v>
      </c>
      <c r="O562" s="5">
        <v>4481604</v>
      </c>
      <c r="P562" s="5">
        <v>342326463</v>
      </c>
    </row>
    <row r="563" spans="1:16" ht="15.75" customHeight="1">
      <c r="A563" s="5">
        <v>2021</v>
      </c>
      <c r="B563" s="5" t="s">
        <v>56</v>
      </c>
      <c r="C563" s="5">
        <v>9</v>
      </c>
      <c r="D563" s="5">
        <v>2</v>
      </c>
      <c r="E563" s="5">
        <v>75750</v>
      </c>
      <c r="F563" s="5">
        <v>66401764</v>
      </c>
      <c r="G563" s="5">
        <v>620</v>
      </c>
      <c r="H563" s="5">
        <v>884700</v>
      </c>
      <c r="I563" s="5">
        <v>73342</v>
      </c>
      <c r="J563" s="5">
        <v>64716502</v>
      </c>
      <c r="K563" s="5">
        <v>3447892</v>
      </c>
      <c r="L563" s="5">
        <v>1120836489</v>
      </c>
      <c r="M563" s="5">
        <v>9396614</v>
      </c>
      <c r="N563" s="5">
        <v>1111180532</v>
      </c>
      <c r="O563" s="5">
        <v>4213590</v>
      </c>
      <c r="P563" s="5">
        <v>346540053</v>
      </c>
    </row>
    <row r="564" spans="1:16" ht="15.75" customHeight="1">
      <c r="A564" s="5">
        <v>2021</v>
      </c>
      <c r="B564" s="5" t="s">
        <v>56</v>
      </c>
      <c r="C564" s="5">
        <v>9</v>
      </c>
      <c r="D564" s="5">
        <v>2</v>
      </c>
      <c r="E564" s="5">
        <v>62576</v>
      </c>
      <c r="F564" s="5">
        <v>66464340</v>
      </c>
      <c r="G564" s="5">
        <v>676</v>
      </c>
      <c r="H564" s="5">
        <v>885376</v>
      </c>
      <c r="I564" s="5">
        <v>75772</v>
      </c>
      <c r="J564" s="5">
        <v>64792274</v>
      </c>
      <c r="K564" s="5">
        <v>3304831</v>
      </c>
      <c r="L564" s="5">
        <v>1124141320</v>
      </c>
      <c r="M564" s="5">
        <v>9121076</v>
      </c>
      <c r="N564" s="5">
        <v>1120301608</v>
      </c>
      <c r="O564" s="5">
        <v>6114304</v>
      </c>
      <c r="P564" s="5">
        <v>352654357</v>
      </c>
    </row>
    <row r="565" spans="1:16" ht="15.75" customHeight="1">
      <c r="A565" s="5">
        <v>2021</v>
      </c>
      <c r="B565" s="5" t="s">
        <v>56</v>
      </c>
      <c r="C565" s="5">
        <v>9</v>
      </c>
      <c r="D565" s="5">
        <v>2</v>
      </c>
      <c r="E565" s="5">
        <v>62882</v>
      </c>
      <c r="F565" s="5">
        <v>66527222</v>
      </c>
      <c r="G565" s="5">
        <v>438</v>
      </c>
      <c r="H565" s="5">
        <v>885814</v>
      </c>
      <c r="I565" s="5">
        <v>81398</v>
      </c>
      <c r="J565" s="5">
        <v>64873672</v>
      </c>
      <c r="K565" s="5">
        <v>2782864</v>
      </c>
      <c r="L565" s="5">
        <v>1126924184</v>
      </c>
      <c r="M565" s="5">
        <v>7465485</v>
      </c>
      <c r="N565" s="5">
        <v>1127767093</v>
      </c>
      <c r="O565" s="5">
        <v>3794657</v>
      </c>
      <c r="P565" s="5">
        <v>356449014</v>
      </c>
    </row>
    <row r="566" spans="1:16" ht="15.75" customHeight="1">
      <c r="A566" s="5">
        <v>2021</v>
      </c>
      <c r="B566" s="5" t="s">
        <v>56</v>
      </c>
      <c r="C566" s="5">
        <v>9</v>
      </c>
      <c r="D566" s="5">
        <v>2</v>
      </c>
      <c r="E566" s="5">
        <v>48828</v>
      </c>
      <c r="F566" s="5">
        <v>66576050</v>
      </c>
      <c r="G566" s="5">
        <v>680</v>
      </c>
      <c r="H566" s="5">
        <v>886494</v>
      </c>
      <c r="I566" s="5">
        <v>79630</v>
      </c>
      <c r="J566" s="5">
        <v>64953302</v>
      </c>
      <c r="K566" s="5">
        <v>2847110</v>
      </c>
      <c r="L566" s="5">
        <v>1129771294</v>
      </c>
      <c r="M566" s="5">
        <v>11352940</v>
      </c>
      <c r="N566" s="5">
        <v>1139120033</v>
      </c>
      <c r="O566" s="5">
        <v>5448177</v>
      </c>
      <c r="P566" s="5">
        <v>361897191</v>
      </c>
    </row>
    <row r="567" spans="1:16" ht="15.75" customHeight="1">
      <c r="A567" s="5">
        <v>2021</v>
      </c>
      <c r="B567" s="5" t="s">
        <v>56</v>
      </c>
      <c r="C567" s="5">
        <v>9</v>
      </c>
      <c r="D567" s="5">
        <v>2</v>
      </c>
      <c r="E567" s="5">
        <v>55004</v>
      </c>
      <c r="F567" s="5">
        <v>66631054</v>
      </c>
      <c r="G567" s="5">
        <v>562</v>
      </c>
      <c r="H567" s="5">
        <v>887056</v>
      </c>
      <c r="I567" s="5">
        <v>75986</v>
      </c>
      <c r="J567" s="5">
        <v>65029288</v>
      </c>
      <c r="K567" s="5">
        <v>3247893</v>
      </c>
      <c r="L567" s="5">
        <v>1133019187</v>
      </c>
      <c r="M567" s="5">
        <v>8291975</v>
      </c>
      <c r="N567" s="5">
        <v>1147412008</v>
      </c>
      <c r="O567" s="5">
        <v>5055608</v>
      </c>
      <c r="P567" s="5">
        <v>366952799</v>
      </c>
    </row>
    <row r="568" spans="1:16" ht="15.75" customHeight="1">
      <c r="A568" s="5">
        <v>2021</v>
      </c>
      <c r="B568" s="5" t="s">
        <v>56</v>
      </c>
      <c r="C568" s="5">
        <v>9</v>
      </c>
      <c r="D568" s="5">
        <v>3</v>
      </c>
      <c r="E568" s="5">
        <v>60710</v>
      </c>
      <c r="F568" s="5">
        <v>66691764</v>
      </c>
      <c r="G568" s="5">
        <v>864</v>
      </c>
      <c r="H568" s="5">
        <v>887920</v>
      </c>
      <c r="I568" s="5">
        <v>76706</v>
      </c>
      <c r="J568" s="5">
        <v>65105994</v>
      </c>
      <c r="K568" s="5">
        <v>3337229</v>
      </c>
      <c r="L568" s="5">
        <v>1136356416</v>
      </c>
      <c r="M568" s="5">
        <v>7978954</v>
      </c>
      <c r="N568" s="5">
        <v>1155390962</v>
      </c>
      <c r="O568" s="5">
        <v>5630402</v>
      </c>
      <c r="P568" s="5">
        <v>372583201</v>
      </c>
    </row>
    <row r="569" spans="1:16" ht="15.75" customHeight="1">
      <c r="A569" s="5">
        <v>2021</v>
      </c>
      <c r="B569" s="5" t="s">
        <v>56</v>
      </c>
      <c r="C569" s="5">
        <v>9</v>
      </c>
      <c r="D569" s="5">
        <v>3</v>
      </c>
      <c r="E569" s="5">
        <v>69306</v>
      </c>
      <c r="F569" s="5">
        <v>66761070</v>
      </c>
      <c r="G569" s="5">
        <v>636</v>
      </c>
      <c r="H569" s="5">
        <v>888556</v>
      </c>
      <c r="I569" s="5">
        <v>75776</v>
      </c>
      <c r="J569" s="5">
        <v>65181770</v>
      </c>
      <c r="K569" s="5">
        <v>3293626</v>
      </c>
      <c r="L569" s="5">
        <v>1139650042</v>
      </c>
      <c r="M569" s="5">
        <v>7920308</v>
      </c>
      <c r="N569" s="5">
        <v>1163311270</v>
      </c>
      <c r="O569" s="5">
        <v>5496906</v>
      </c>
      <c r="P569" s="5">
        <v>378080107</v>
      </c>
    </row>
    <row r="570" spans="1:16" ht="15.75" customHeight="1">
      <c r="A570" s="5">
        <v>2021</v>
      </c>
      <c r="B570" s="5" t="s">
        <v>56</v>
      </c>
      <c r="C570" s="5">
        <v>9</v>
      </c>
      <c r="D570" s="5">
        <v>3</v>
      </c>
      <c r="E570" s="5">
        <v>70708</v>
      </c>
      <c r="F570" s="5">
        <v>66831778</v>
      </c>
      <c r="G570" s="5">
        <v>570</v>
      </c>
      <c r="H570" s="5">
        <v>889126</v>
      </c>
      <c r="I570" s="5">
        <v>67666</v>
      </c>
      <c r="J570" s="5">
        <v>65249436</v>
      </c>
      <c r="K570" s="5">
        <v>3267782</v>
      </c>
      <c r="L570" s="5">
        <v>1142917824</v>
      </c>
      <c r="M570" s="5">
        <v>26969834</v>
      </c>
      <c r="N570" s="5">
        <v>1190281104</v>
      </c>
      <c r="O570" s="5">
        <v>18796422</v>
      </c>
      <c r="P570" s="5">
        <v>396876529</v>
      </c>
    </row>
    <row r="571" spans="1:16" ht="15.75" customHeight="1">
      <c r="A571" s="5">
        <v>2021</v>
      </c>
      <c r="B571" s="5" t="s">
        <v>56</v>
      </c>
      <c r="C571" s="5">
        <v>9</v>
      </c>
      <c r="D571" s="5">
        <v>3</v>
      </c>
      <c r="E571" s="5">
        <v>62260</v>
      </c>
      <c r="F571" s="5">
        <v>66894038</v>
      </c>
      <c r="G571" s="5">
        <v>612</v>
      </c>
      <c r="H571" s="5">
        <v>889738</v>
      </c>
      <c r="I571" s="5">
        <v>79304</v>
      </c>
      <c r="J571" s="5">
        <v>65328740</v>
      </c>
      <c r="K571" s="5">
        <v>2806054</v>
      </c>
      <c r="L571" s="5">
        <v>1145723878</v>
      </c>
      <c r="M571" s="5">
        <v>9909123</v>
      </c>
      <c r="N571" s="5">
        <v>1200190227</v>
      </c>
      <c r="O571" s="5">
        <v>8216932</v>
      </c>
      <c r="P571" s="5">
        <v>405093461</v>
      </c>
    </row>
    <row r="572" spans="1:16" ht="15.75" customHeight="1">
      <c r="A572" s="5">
        <v>2021</v>
      </c>
      <c r="B572" s="5" t="s">
        <v>56</v>
      </c>
      <c r="C572" s="5">
        <v>9</v>
      </c>
      <c r="D572" s="5">
        <v>3</v>
      </c>
      <c r="E572" s="5">
        <v>61656</v>
      </c>
      <c r="F572" s="5">
        <v>66955694</v>
      </c>
      <c r="G572" s="5">
        <v>592</v>
      </c>
      <c r="H572" s="5">
        <v>890330</v>
      </c>
      <c r="I572" s="5">
        <v>86434</v>
      </c>
      <c r="J572" s="5">
        <v>65415174</v>
      </c>
      <c r="K572" s="5">
        <v>2949386</v>
      </c>
      <c r="L572" s="5">
        <v>1148673264</v>
      </c>
      <c r="M572" s="5">
        <v>5240646</v>
      </c>
      <c r="N572" s="5">
        <v>1205430873</v>
      </c>
      <c r="O572" s="5">
        <v>3150980</v>
      </c>
      <c r="P572" s="5">
        <v>408244441</v>
      </c>
    </row>
    <row r="573" spans="1:16" ht="15.75" customHeight="1">
      <c r="A573" s="5">
        <v>2021</v>
      </c>
      <c r="B573" s="5" t="s">
        <v>56</v>
      </c>
      <c r="C573" s="5">
        <v>9</v>
      </c>
      <c r="D573" s="5">
        <v>3</v>
      </c>
      <c r="E573" s="5">
        <v>49814</v>
      </c>
      <c r="F573" s="5">
        <v>67005508</v>
      </c>
      <c r="G573" s="5">
        <v>502</v>
      </c>
      <c r="H573" s="5">
        <v>890832</v>
      </c>
      <c r="I573" s="5">
        <v>68940</v>
      </c>
      <c r="J573" s="5">
        <v>65484114</v>
      </c>
      <c r="K573" s="5">
        <v>2826251</v>
      </c>
      <c r="L573" s="5">
        <v>1151499515</v>
      </c>
      <c r="M573" s="5">
        <v>11802774</v>
      </c>
      <c r="N573" s="5">
        <v>1217233647</v>
      </c>
      <c r="O573" s="5">
        <v>8088592</v>
      </c>
      <c r="P573" s="5">
        <v>416333033</v>
      </c>
    </row>
    <row r="574" spans="1:16" ht="15.75" customHeight="1">
      <c r="A574" s="5">
        <v>2021</v>
      </c>
      <c r="B574" s="5" t="s">
        <v>56</v>
      </c>
      <c r="C574" s="5">
        <v>9</v>
      </c>
      <c r="D574" s="5">
        <v>3</v>
      </c>
      <c r="E574" s="5">
        <v>54676</v>
      </c>
      <c r="F574" s="5">
        <v>67060184</v>
      </c>
      <c r="G574" s="5">
        <v>770</v>
      </c>
      <c r="H574" s="5">
        <v>891602</v>
      </c>
      <c r="I574" s="5">
        <v>68320</v>
      </c>
      <c r="J574" s="5">
        <v>65552434</v>
      </c>
      <c r="K574" s="5">
        <v>3520005</v>
      </c>
      <c r="L574" s="5">
        <v>1155019520</v>
      </c>
      <c r="M574" s="5">
        <v>9644090</v>
      </c>
      <c r="N574" s="5">
        <v>1226877737</v>
      </c>
      <c r="O574" s="5">
        <v>6359582</v>
      </c>
      <c r="P574" s="5">
        <v>422692615</v>
      </c>
    </row>
    <row r="575" spans="1:16" ht="15.75" customHeight="1">
      <c r="A575" s="5">
        <v>2021</v>
      </c>
      <c r="B575" s="5" t="s">
        <v>56</v>
      </c>
      <c r="C575" s="5">
        <v>9</v>
      </c>
      <c r="D575" s="5">
        <v>4</v>
      </c>
      <c r="E575" s="5">
        <v>64020</v>
      </c>
      <c r="F575" s="5">
        <v>67124204</v>
      </c>
      <c r="G575" s="5">
        <v>560</v>
      </c>
      <c r="H575" s="5">
        <v>892162</v>
      </c>
      <c r="I575" s="5">
        <v>63994</v>
      </c>
      <c r="J575" s="5">
        <v>65616428</v>
      </c>
      <c r="K575" s="5">
        <v>3332293</v>
      </c>
      <c r="L575" s="5">
        <v>1158351813</v>
      </c>
      <c r="M575" s="5">
        <v>8245513</v>
      </c>
      <c r="N575" s="5">
        <v>1235123250</v>
      </c>
      <c r="O575" s="5">
        <v>6702826</v>
      </c>
      <c r="P575" s="5">
        <v>429395441</v>
      </c>
    </row>
    <row r="576" spans="1:16" ht="15.75" customHeight="1">
      <c r="A576" s="5">
        <v>2021</v>
      </c>
      <c r="B576" s="5" t="s">
        <v>56</v>
      </c>
      <c r="C576" s="5">
        <v>9</v>
      </c>
      <c r="D576" s="5">
        <v>4</v>
      </c>
      <c r="E576" s="5">
        <v>62822</v>
      </c>
      <c r="F576" s="5">
        <v>67187026</v>
      </c>
      <c r="G576" s="5">
        <v>636</v>
      </c>
      <c r="H576" s="5">
        <v>892798</v>
      </c>
      <c r="I576" s="5">
        <v>65020</v>
      </c>
      <c r="J576" s="5">
        <v>65681448</v>
      </c>
      <c r="K576" s="5">
        <v>3321215</v>
      </c>
      <c r="L576" s="5">
        <v>1161673028</v>
      </c>
      <c r="M576" s="5">
        <v>8778741</v>
      </c>
      <c r="N576" s="5">
        <v>1243901991</v>
      </c>
      <c r="O576" s="5">
        <v>6276990</v>
      </c>
      <c r="P576" s="5">
        <v>435672431</v>
      </c>
    </row>
    <row r="577" spans="1:16" ht="15.75" customHeight="1">
      <c r="A577" s="5">
        <v>2021</v>
      </c>
      <c r="B577" s="5" t="s">
        <v>56</v>
      </c>
      <c r="C577" s="5">
        <v>9</v>
      </c>
      <c r="D577" s="5">
        <v>4</v>
      </c>
      <c r="E577" s="5">
        <v>59130</v>
      </c>
      <c r="F577" s="5">
        <v>67246156</v>
      </c>
      <c r="G577" s="5">
        <v>582</v>
      </c>
      <c r="H577" s="5">
        <v>893380</v>
      </c>
      <c r="I577" s="5">
        <v>56098</v>
      </c>
      <c r="J577" s="5">
        <v>65737546</v>
      </c>
      <c r="K577" s="5">
        <v>3447289</v>
      </c>
      <c r="L577" s="5">
        <v>1165120317</v>
      </c>
      <c r="M577" s="5">
        <v>8544962</v>
      </c>
      <c r="N577" s="5">
        <v>1252446953</v>
      </c>
      <c r="O577" s="5">
        <v>6277306</v>
      </c>
      <c r="P577" s="5">
        <v>441949737</v>
      </c>
    </row>
    <row r="578" spans="1:16" ht="15.75" customHeight="1">
      <c r="A578" s="5">
        <v>2021</v>
      </c>
      <c r="B578" s="5" t="s">
        <v>56</v>
      </c>
      <c r="C578" s="5">
        <v>9</v>
      </c>
      <c r="D578" s="5">
        <v>4</v>
      </c>
      <c r="E578" s="5">
        <v>56338</v>
      </c>
      <c r="F578" s="5">
        <v>67302494</v>
      </c>
      <c r="G578" s="5">
        <v>518</v>
      </c>
      <c r="H578" s="5">
        <v>893898</v>
      </c>
      <c r="I578" s="5">
        <v>52042</v>
      </c>
      <c r="J578" s="5">
        <v>65789588</v>
      </c>
      <c r="K578" s="5">
        <v>3298574</v>
      </c>
      <c r="L578" s="5">
        <v>1168418891</v>
      </c>
      <c r="M578" s="5">
        <v>7312411</v>
      </c>
      <c r="N578" s="5">
        <v>1259759364</v>
      </c>
      <c r="O578" s="5">
        <v>6992096</v>
      </c>
      <c r="P578" s="5">
        <v>448941833</v>
      </c>
    </row>
    <row r="579" spans="1:16" ht="15.75" customHeight="1">
      <c r="A579" s="5">
        <v>2021</v>
      </c>
      <c r="B579" s="5" t="s">
        <v>56</v>
      </c>
      <c r="C579" s="5">
        <v>9</v>
      </c>
      <c r="D579" s="5">
        <v>4</v>
      </c>
      <c r="E579" s="5">
        <v>53998</v>
      </c>
      <c r="F579" s="5">
        <v>67356492</v>
      </c>
      <c r="G579" s="5">
        <v>552</v>
      </c>
      <c r="H579" s="5">
        <v>894450</v>
      </c>
      <c r="I579" s="5">
        <v>59250</v>
      </c>
      <c r="J579" s="5">
        <v>65848838</v>
      </c>
      <c r="K579" s="5">
        <v>2753145</v>
      </c>
      <c r="L579" s="5">
        <v>1171172036</v>
      </c>
      <c r="M579" s="5">
        <v>4770374</v>
      </c>
      <c r="N579" s="5">
        <v>1264529738</v>
      </c>
      <c r="O579" s="5">
        <v>3384398</v>
      </c>
      <c r="P579" s="5">
        <v>452326231</v>
      </c>
    </row>
    <row r="580" spans="1:16" ht="15.75" customHeight="1">
      <c r="A580" s="5">
        <v>2021</v>
      </c>
      <c r="B580" s="5" t="s">
        <v>56</v>
      </c>
      <c r="C580" s="5">
        <v>9</v>
      </c>
      <c r="D580" s="5">
        <v>4</v>
      </c>
      <c r="E580" s="5">
        <v>29814</v>
      </c>
      <c r="F580" s="5">
        <v>67386306</v>
      </c>
      <c r="G580" s="5">
        <v>362</v>
      </c>
      <c r="H580" s="5">
        <v>894812</v>
      </c>
      <c r="I580" s="5">
        <v>48502</v>
      </c>
      <c r="J580" s="5">
        <v>65897340</v>
      </c>
      <c r="K580" s="5">
        <v>2642048</v>
      </c>
      <c r="L580" s="5">
        <v>1173814084</v>
      </c>
      <c r="M580" s="5">
        <v>12796717</v>
      </c>
      <c r="N580" s="5">
        <v>1277326455</v>
      </c>
      <c r="O580" s="5">
        <v>8302359</v>
      </c>
      <c r="P580" s="5">
        <v>460628590</v>
      </c>
    </row>
    <row r="581" spans="1:16" ht="15.75" customHeight="1">
      <c r="A581" s="5">
        <v>2021</v>
      </c>
      <c r="B581" s="5" t="s">
        <v>56</v>
      </c>
      <c r="C581" s="5">
        <v>9</v>
      </c>
      <c r="D581" s="5">
        <v>4</v>
      </c>
      <c r="E581" s="5">
        <v>43796</v>
      </c>
      <c r="F581" s="5">
        <v>67430102</v>
      </c>
      <c r="G581" s="5">
        <v>750</v>
      </c>
      <c r="H581" s="5">
        <v>895562</v>
      </c>
      <c r="I581" s="5">
        <v>59888</v>
      </c>
      <c r="J581" s="5">
        <v>65957228</v>
      </c>
      <c r="K581" s="5">
        <v>3145340</v>
      </c>
      <c r="L581" s="5">
        <v>1176959424</v>
      </c>
      <c r="M581" s="5">
        <v>6497788</v>
      </c>
      <c r="N581" s="5">
        <v>1283824243</v>
      </c>
      <c r="O581" s="5">
        <v>5411813</v>
      </c>
      <c r="P581" s="5">
        <v>466040403</v>
      </c>
    </row>
    <row r="582" spans="1:16" ht="15.75" customHeight="1">
      <c r="A582" s="5">
        <v>2021</v>
      </c>
      <c r="B582" s="5" t="s">
        <v>56</v>
      </c>
      <c r="C582" s="5">
        <v>9</v>
      </c>
      <c r="D582" s="5">
        <v>5</v>
      </c>
      <c r="E582" s="5">
        <v>46332</v>
      </c>
      <c r="F582" s="5">
        <v>67476434</v>
      </c>
      <c r="G582" s="5">
        <v>626</v>
      </c>
      <c r="H582" s="5">
        <v>896188</v>
      </c>
      <c r="I582" s="5">
        <v>57452</v>
      </c>
      <c r="J582" s="5">
        <v>66014680</v>
      </c>
      <c r="K582" s="5">
        <v>3442035</v>
      </c>
      <c r="L582" s="5">
        <v>1180401459</v>
      </c>
      <c r="M582" s="5">
        <v>7220336</v>
      </c>
      <c r="N582" s="5">
        <v>1291044579</v>
      </c>
      <c r="O582" s="5">
        <v>6393690</v>
      </c>
      <c r="P582" s="5">
        <v>472434093</v>
      </c>
    </row>
    <row r="583" spans="1:16" ht="15.75" customHeight="1">
      <c r="A583" s="5">
        <v>2021</v>
      </c>
      <c r="B583" s="5" t="s">
        <v>56</v>
      </c>
      <c r="C583" s="5">
        <v>9</v>
      </c>
      <c r="D583" s="5">
        <v>5</v>
      </c>
      <c r="E583" s="5">
        <v>54570</v>
      </c>
      <c r="F583" s="5">
        <v>67531004</v>
      </c>
      <c r="G583" s="5">
        <v>556</v>
      </c>
      <c r="H583" s="5">
        <v>896744</v>
      </c>
      <c r="I583" s="5">
        <v>56408</v>
      </c>
      <c r="J583" s="5">
        <v>66071088</v>
      </c>
      <c r="K583" s="5">
        <v>2833663</v>
      </c>
      <c r="L583" s="5">
        <v>1183235122</v>
      </c>
      <c r="M583" s="5">
        <v>7510608</v>
      </c>
      <c r="N583" s="5">
        <v>1298555187</v>
      </c>
      <c r="O583" s="5">
        <v>5964250</v>
      </c>
      <c r="P583" s="5">
        <v>478398343</v>
      </c>
    </row>
    <row r="584" spans="1:16" ht="15.75" customHeight="1">
      <c r="A584" s="5">
        <v>2021</v>
      </c>
      <c r="B584" s="5" t="s">
        <v>57</v>
      </c>
      <c r="C584" s="5">
        <v>10</v>
      </c>
      <c r="D584" s="5">
        <v>1</v>
      </c>
      <c r="E584" s="5">
        <v>47836</v>
      </c>
      <c r="F584" s="5">
        <v>67578840</v>
      </c>
      <c r="G584" s="5">
        <v>466</v>
      </c>
      <c r="H584" s="5">
        <v>897210</v>
      </c>
      <c r="I584" s="5">
        <v>50920</v>
      </c>
      <c r="J584" s="5">
        <v>66122008</v>
      </c>
      <c r="K584" s="5">
        <v>3148139</v>
      </c>
      <c r="L584" s="5">
        <v>1186383261</v>
      </c>
      <c r="M584" s="5">
        <v>8205354</v>
      </c>
      <c r="N584" s="5">
        <v>1306760541</v>
      </c>
      <c r="O584" s="5">
        <v>6341455</v>
      </c>
      <c r="P584" s="5">
        <v>484739798</v>
      </c>
    </row>
    <row r="585" spans="1:16" ht="15.75" customHeight="1">
      <c r="A585" s="5">
        <v>2021</v>
      </c>
      <c r="B585" s="5" t="s">
        <v>57</v>
      </c>
      <c r="C585" s="5">
        <v>10</v>
      </c>
      <c r="D585" s="5">
        <v>1</v>
      </c>
      <c r="E585" s="5">
        <v>46378</v>
      </c>
      <c r="F585" s="5">
        <v>67625218</v>
      </c>
      <c r="G585" s="5">
        <v>484</v>
      </c>
      <c r="H585" s="5">
        <v>897694</v>
      </c>
      <c r="I585" s="5">
        <v>51876</v>
      </c>
      <c r="J585" s="5">
        <v>66173884</v>
      </c>
      <c r="K585" s="5">
        <v>2888316</v>
      </c>
      <c r="L585" s="5">
        <v>1189271577</v>
      </c>
      <c r="M585" s="5">
        <v>7892009</v>
      </c>
      <c r="N585" s="5">
        <v>1314652550</v>
      </c>
      <c r="O585" s="5">
        <v>7495389</v>
      </c>
      <c r="P585" s="5">
        <v>492235187</v>
      </c>
    </row>
    <row r="586" spans="1:16" ht="15.75" customHeight="1">
      <c r="A586" s="5">
        <v>2021</v>
      </c>
      <c r="B586" s="5" t="s">
        <v>57</v>
      </c>
      <c r="C586" s="5">
        <v>10</v>
      </c>
      <c r="D586" s="5">
        <v>1</v>
      </c>
      <c r="E586" s="5">
        <v>43288</v>
      </c>
      <c r="F586" s="5">
        <v>67668506</v>
      </c>
      <c r="G586" s="5">
        <v>364</v>
      </c>
      <c r="H586" s="5">
        <v>898058</v>
      </c>
      <c r="I586" s="5">
        <v>53448</v>
      </c>
      <c r="J586" s="5">
        <v>66227332</v>
      </c>
      <c r="K586" s="5">
        <v>2294823</v>
      </c>
      <c r="L586" s="5">
        <v>1191566400</v>
      </c>
      <c r="M586" s="5">
        <v>3074736</v>
      </c>
      <c r="N586" s="5">
        <v>1317727286</v>
      </c>
      <c r="O586" s="5">
        <v>2440290</v>
      </c>
      <c r="P586" s="5">
        <v>494675477</v>
      </c>
    </row>
    <row r="587" spans="1:16" ht="15.75" customHeight="1">
      <c r="A587" s="5">
        <v>2021</v>
      </c>
      <c r="B587" s="5" t="s">
        <v>57</v>
      </c>
      <c r="C587" s="5">
        <v>10</v>
      </c>
      <c r="D587" s="5">
        <v>1</v>
      </c>
      <c r="E587" s="5">
        <v>34202</v>
      </c>
      <c r="F587" s="5">
        <v>67702708</v>
      </c>
      <c r="G587" s="5">
        <v>526</v>
      </c>
      <c r="H587" s="5">
        <v>898584</v>
      </c>
      <c r="I587" s="5">
        <v>59290</v>
      </c>
      <c r="J587" s="5">
        <v>66286622</v>
      </c>
      <c r="K587" s="5">
        <v>2269914</v>
      </c>
      <c r="L587" s="5">
        <v>1193836314</v>
      </c>
      <c r="M587" s="5">
        <v>7984520</v>
      </c>
      <c r="N587" s="5">
        <v>1325711806</v>
      </c>
      <c r="O587" s="5">
        <v>7081410</v>
      </c>
      <c r="P587" s="5">
        <v>501756887</v>
      </c>
    </row>
    <row r="588" spans="1:16" ht="15.75" customHeight="1">
      <c r="A588" s="5">
        <v>2021</v>
      </c>
      <c r="B588" s="5" t="s">
        <v>57</v>
      </c>
      <c r="C588" s="5">
        <v>10</v>
      </c>
      <c r="D588" s="5">
        <v>1</v>
      </c>
      <c r="E588" s="5">
        <v>38088</v>
      </c>
      <c r="F588" s="5">
        <v>67740796</v>
      </c>
      <c r="G588" s="5">
        <v>552</v>
      </c>
      <c r="H588" s="5">
        <v>899136</v>
      </c>
      <c r="I588" s="5">
        <v>49522</v>
      </c>
      <c r="J588" s="5">
        <v>66336144</v>
      </c>
      <c r="K588" s="5">
        <v>3006726</v>
      </c>
      <c r="L588" s="5">
        <v>1196843040</v>
      </c>
      <c r="M588" s="5">
        <v>6878150</v>
      </c>
      <c r="N588" s="5">
        <v>1332589956</v>
      </c>
      <c r="O588" s="5">
        <v>5720620</v>
      </c>
      <c r="P588" s="5">
        <v>507477507</v>
      </c>
    </row>
    <row r="589" spans="1:16" ht="15.75" customHeight="1">
      <c r="A589" s="5">
        <v>2021</v>
      </c>
      <c r="B589" s="5" t="s">
        <v>57</v>
      </c>
      <c r="C589" s="5">
        <v>10</v>
      </c>
      <c r="D589" s="5">
        <v>1</v>
      </c>
      <c r="E589" s="5">
        <v>45210</v>
      </c>
      <c r="F589" s="5">
        <v>67786006</v>
      </c>
      <c r="G589" s="5">
        <v>632</v>
      </c>
      <c r="H589" s="5">
        <v>899768</v>
      </c>
      <c r="I589" s="5">
        <v>49220</v>
      </c>
      <c r="J589" s="5">
        <v>66385364</v>
      </c>
      <c r="K589" s="5">
        <v>3180440</v>
      </c>
      <c r="L589" s="5">
        <v>1200023480</v>
      </c>
      <c r="M589" s="5">
        <v>4605602</v>
      </c>
      <c r="N589" s="5">
        <v>1337195558</v>
      </c>
      <c r="O589" s="5">
        <v>4600804</v>
      </c>
      <c r="P589" s="5">
        <v>512078311</v>
      </c>
    </row>
    <row r="590" spans="1:16" ht="15.75" customHeight="1">
      <c r="A590" s="5">
        <v>2021</v>
      </c>
      <c r="B590" s="5" t="s">
        <v>57</v>
      </c>
      <c r="C590" s="5">
        <v>10</v>
      </c>
      <c r="D590" s="5">
        <v>1</v>
      </c>
      <c r="E590" s="5">
        <v>42948</v>
      </c>
      <c r="F590" s="5">
        <v>67828954</v>
      </c>
      <c r="G590" s="5">
        <v>554</v>
      </c>
      <c r="H590" s="5">
        <v>900322</v>
      </c>
      <c r="I590" s="5">
        <v>49918</v>
      </c>
      <c r="J590" s="5">
        <v>66435282</v>
      </c>
      <c r="K590" s="5">
        <v>2880449</v>
      </c>
      <c r="L590" s="5">
        <v>1202903929</v>
      </c>
      <c r="M590" s="5">
        <v>5960334</v>
      </c>
      <c r="N590" s="5">
        <v>1343155892</v>
      </c>
      <c r="O590" s="5">
        <v>4736529</v>
      </c>
      <c r="P590" s="5">
        <v>516814840</v>
      </c>
    </row>
    <row r="591" spans="1:16" ht="15.75" customHeight="1">
      <c r="A591" s="5">
        <v>2021</v>
      </c>
      <c r="B591" s="5" t="s">
        <v>57</v>
      </c>
      <c r="C591" s="5">
        <v>10</v>
      </c>
      <c r="D591" s="5">
        <v>2</v>
      </c>
      <c r="E591" s="5">
        <v>39736</v>
      </c>
      <c r="F591" s="5">
        <v>67868690</v>
      </c>
      <c r="G591" s="5">
        <v>494</v>
      </c>
      <c r="H591" s="5">
        <v>900816</v>
      </c>
      <c r="I591" s="5">
        <v>46132</v>
      </c>
      <c r="J591" s="5">
        <v>66481414</v>
      </c>
      <c r="K591" s="5">
        <v>2728544</v>
      </c>
      <c r="L591" s="5">
        <v>1205632473</v>
      </c>
      <c r="M591" s="5">
        <v>8616950</v>
      </c>
      <c r="N591" s="5">
        <v>1351772842</v>
      </c>
      <c r="O591" s="5">
        <v>7778968</v>
      </c>
      <c r="P591" s="5">
        <v>524593808</v>
      </c>
    </row>
    <row r="592" spans="1:16" ht="15.75" customHeight="1">
      <c r="A592" s="5">
        <v>2021</v>
      </c>
      <c r="B592" s="5" t="s">
        <v>57</v>
      </c>
      <c r="C592" s="5">
        <v>10</v>
      </c>
      <c r="D592" s="5">
        <v>2</v>
      </c>
      <c r="E592" s="5">
        <v>35862</v>
      </c>
      <c r="F592" s="5">
        <v>67904552</v>
      </c>
      <c r="G592" s="5">
        <v>426</v>
      </c>
      <c r="H592" s="5">
        <v>901242</v>
      </c>
      <c r="I592" s="5">
        <v>47190</v>
      </c>
      <c r="J592" s="5">
        <v>66528604</v>
      </c>
      <c r="K592" s="5">
        <v>2740441</v>
      </c>
      <c r="L592" s="5">
        <v>1208372914</v>
      </c>
      <c r="M592" s="5">
        <v>7356422</v>
      </c>
      <c r="N592" s="5">
        <v>1359129264</v>
      </c>
      <c r="O592" s="5">
        <v>6833091</v>
      </c>
      <c r="P592" s="5">
        <v>531426899</v>
      </c>
    </row>
    <row r="593" spans="1:16" ht="15.75" customHeight="1">
      <c r="A593" s="5">
        <v>2021</v>
      </c>
      <c r="B593" s="5" t="s">
        <v>57</v>
      </c>
      <c r="C593" s="5">
        <v>10</v>
      </c>
      <c r="D593" s="5">
        <v>2</v>
      </c>
      <c r="E593" s="5">
        <v>38040</v>
      </c>
      <c r="F593" s="5">
        <v>67942592</v>
      </c>
      <c r="G593" s="5">
        <v>386</v>
      </c>
      <c r="H593" s="5">
        <v>901628</v>
      </c>
      <c r="I593" s="5">
        <v>43166</v>
      </c>
      <c r="J593" s="5">
        <v>66571770</v>
      </c>
      <c r="K593" s="5">
        <v>2389677</v>
      </c>
      <c r="L593" s="5">
        <v>1210762591</v>
      </c>
      <c r="M593" s="5">
        <v>4987268</v>
      </c>
      <c r="N593" s="5">
        <v>1364116532</v>
      </c>
      <c r="O593" s="5">
        <v>4961128</v>
      </c>
      <c r="P593" s="5">
        <v>536388027</v>
      </c>
    </row>
    <row r="594" spans="1:16" ht="15.75" customHeight="1">
      <c r="A594" s="5">
        <v>2021</v>
      </c>
      <c r="B594" s="5" t="s">
        <v>57</v>
      </c>
      <c r="C594" s="5">
        <v>10</v>
      </c>
      <c r="D594" s="5">
        <v>2</v>
      </c>
      <c r="E594" s="5">
        <v>26368</v>
      </c>
      <c r="F594" s="5">
        <v>67968960</v>
      </c>
      <c r="G594" s="5">
        <v>354</v>
      </c>
      <c r="H594" s="5">
        <v>901982</v>
      </c>
      <c r="I594" s="5">
        <v>53146</v>
      </c>
      <c r="J594" s="5">
        <v>66624916</v>
      </c>
      <c r="K594" s="5">
        <v>2427573</v>
      </c>
      <c r="L594" s="5">
        <v>1213190164</v>
      </c>
      <c r="M594" s="5">
        <v>7141547</v>
      </c>
      <c r="N594" s="5">
        <v>1371258079</v>
      </c>
      <c r="O594" s="5">
        <v>6845539</v>
      </c>
      <c r="P594" s="5">
        <v>543233566</v>
      </c>
    </row>
    <row r="595" spans="1:16" ht="15.75" customHeight="1">
      <c r="A595" s="5">
        <v>2021</v>
      </c>
      <c r="B595" s="5" t="s">
        <v>57</v>
      </c>
      <c r="C595" s="5">
        <v>10</v>
      </c>
      <c r="D595" s="5">
        <v>2</v>
      </c>
      <c r="E595" s="5">
        <v>32046</v>
      </c>
      <c r="F595" s="5">
        <v>68001006</v>
      </c>
      <c r="G595" s="5">
        <v>458</v>
      </c>
      <c r="H595" s="5">
        <v>902440</v>
      </c>
      <c r="I595" s="5">
        <v>45692</v>
      </c>
      <c r="J595" s="5">
        <v>66670608</v>
      </c>
      <c r="K595" s="5">
        <v>1854771</v>
      </c>
      <c r="L595" s="5">
        <v>1215044935</v>
      </c>
      <c r="M595" s="5">
        <v>5593628</v>
      </c>
      <c r="N595" s="5">
        <v>1376851707</v>
      </c>
      <c r="O595" s="5">
        <v>5208698</v>
      </c>
      <c r="P595" s="5">
        <v>548442264</v>
      </c>
    </row>
    <row r="596" spans="1:16" ht="15.75" customHeight="1">
      <c r="A596" s="5">
        <v>2021</v>
      </c>
      <c r="B596" s="5" t="s">
        <v>57</v>
      </c>
      <c r="C596" s="5">
        <v>10</v>
      </c>
      <c r="D596" s="5">
        <v>2</v>
      </c>
      <c r="E596" s="5">
        <v>38386</v>
      </c>
      <c r="F596" s="5">
        <v>68039392</v>
      </c>
      <c r="G596" s="5">
        <v>498</v>
      </c>
      <c r="H596" s="5">
        <v>902938</v>
      </c>
      <c r="I596" s="5">
        <v>39622</v>
      </c>
      <c r="J596" s="5">
        <v>66710230</v>
      </c>
      <c r="K596" s="5">
        <v>3594484</v>
      </c>
      <c r="L596" s="5">
        <v>1218639419</v>
      </c>
      <c r="M596" s="5">
        <v>3567181</v>
      </c>
      <c r="N596" s="5">
        <v>1380418888</v>
      </c>
      <c r="O596" s="5">
        <v>4116139</v>
      </c>
      <c r="P596" s="5">
        <v>552558403</v>
      </c>
    </row>
    <row r="597" spans="1:16" ht="15.75" customHeight="1">
      <c r="A597" s="5">
        <v>2021</v>
      </c>
      <c r="B597" s="5" t="s">
        <v>57</v>
      </c>
      <c r="C597" s="5">
        <v>10</v>
      </c>
      <c r="D597" s="5">
        <v>2</v>
      </c>
      <c r="E597" s="5">
        <v>33976</v>
      </c>
      <c r="F597" s="5">
        <v>68073368</v>
      </c>
      <c r="G597" s="5">
        <v>756</v>
      </c>
      <c r="H597" s="5">
        <v>903694</v>
      </c>
      <c r="I597" s="5">
        <v>38740</v>
      </c>
      <c r="J597" s="5">
        <v>66748970</v>
      </c>
      <c r="K597" s="5">
        <v>2469867</v>
      </c>
      <c r="L597" s="5">
        <v>1221109286</v>
      </c>
      <c r="M597" s="5">
        <v>2924482</v>
      </c>
      <c r="N597" s="5">
        <v>1383343370</v>
      </c>
      <c r="O597" s="5">
        <v>3510075</v>
      </c>
      <c r="P597" s="5">
        <v>556068478</v>
      </c>
    </row>
    <row r="598" spans="1:16" ht="15.75" customHeight="1">
      <c r="A598" s="5">
        <v>2021</v>
      </c>
      <c r="B598" s="5" t="s">
        <v>57</v>
      </c>
      <c r="C598" s="5">
        <v>10</v>
      </c>
      <c r="D598" s="5">
        <v>3</v>
      </c>
      <c r="E598" s="5">
        <v>32006</v>
      </c>
      <c r="F598" s="5">
        <v>68105374</v>
      </c>
      <c r="G598" s="5">
        <v>326</v>
      </c>
      <c r="H598" s="5">
        <v>904020</v>
      </c>
      <c r="I598" s="5">
        <v>35736</v>
      </c>
      <c r="J598" s="5">
        <v>66784706</v>
      </c>
      <c r="K598" s="5">
        <v>2060564</v>
      </c>
      <c r="L598" s="5">
        <v>1223169850</v>
      </c>
      <c r="M598" s="5">
        <v>781769</v>
      </c>
      <c r="N598" s="5">
        <v>1384125139</v>
      </c>
      <c r="O598" s="5">
        <v>1094915</v>
      </c>
      <c r="P598" s="5">
        <v>557163393</v>
      </c>
    </row>
    <row r="599" spans="1:16" ht="15.75" customHeight="1">
      <c r="A599" s="5">
        <v>2021</v>
      </c>
      <c r="B599" s="5" t="s">
        <v>57</v>
      </c>
      <c r="C599" s="5">
        <v>10</v>
      </c>
      <c r="D599" s="5">
        <v>3</v>
      </c>
      <c r="E599" s="5">
        <v>28156</v>
      </c>
      <c r="F599" s="5">
        <v>68133530</v>
      </c>
      <c r="G599" s="5">
        <v>292</v>
      </c>
      <c r="H599" s="5">
        <v>904312</v>
      </c>
      <c r="I599" s="5">
        <v>39572</v>
      </c>
      <c r="J599" s="5">
        <v>66824278</v>
      </c>
      <c r="K599" s="5">
        <v>2264906</v>
      </c>
      <c r="L599" s="5">
        <v>1225434756</v>
      </c>
      <c r="M599" s="5">
        <v>3439578</v>
      </c>
      <c r="N599" s="5">
        <v>1387564717</v>
      </c>
      <c r="O599" s="5">
        <v>4985412</v>
      </c>
      <c r="P599" s="5">
        <v>562148805</v>
      </c>
    </row>
    <row r="600" spans="1:16" ht="15.75" customHeight="1">
      <c r="A600" s="5">
        <v>2021</v>
      </c>
      <c r="B600" s="5" t="s">
        <v>57</v>
      </c>
      <c r="C600" s="5">
        <v>10</v>
      </c>
      <c r="D600" s="5">
        <v>3</v>
      </c>
      <c r="E600" s="5">
        <v>28572</v>
      </c>
      <c r="F600" s="5">
        <v>68162102</v>
      </c>
      <c r="G600" s="5">
        <v>330</v>
      </c>
      <c r="H600" s="5">
        <v>904642</v>
      </c>
      <c r="I600" s="5">
        <v>39158</v>
      </c>
      <c r="J600" s="5">
        <v>66863436</v>
      </c>
      <c r="K600" s="5">
        <v>2181147</v>
      </c>
      <c r="L600" s="5">
        <v>1227615903</v>
      </c>
      <c r="M600" s="5">
        <v>1314565</v>
      </c>
      <c r="N600" s="5">
        <v>1388879282</v>
      </c>
      <c r="O600" s="5">
        <v>1401752</v>
      </c>
      <c r="P600" s="5">
        <v>563550557</v>
      </c>
    </row>
    <row r="601" spans="1:16" ht="15.75" customHeight="1">
      <c r="A601" s="5">
        <v>2021</v>
      </c>
      <c r="B601" s="5" t="s">
        <v>57</v>
      </c>
      <c r="C601" s="5">
        <v>10</v>
      </c>
      <c r="D601" s="5">
        <v>3</v>
      </c>
      <c r="E601" s="5">
        <v>24678</v>
      </c>
      <c r="F601" s="5">
        <v>68186780</v>
      </c>
      <c r="G601" s="5">
        <v>328</v>
      </c>
      <c r="H601" s="5">
        <v>904970</v>
      </c>
      <c r="I601" s="5">
        <v>38920</v>
      </c>
      <c r="J601" s="5">
        <v>66902356</v>
      </c>
      <c r="K601" s="5">
        <v>2285216</v>
      </c>
      <c r="L601" s="5">
        <v>1229901119</v>
      </c>
      <c r="M601" s="5">
        <v>7451454</v>
      </c>
      <c r="N601" s="5">
        <v>1396330736</v>
      </c>
      <c r="O601" s="5">
        <v>10191575</v>
      </c>
      <c r="P601" s="5">
        <v>573742132</v>
      </c>
    </row>
    <row r="602" spans="1:16" ht="15.75" customHeight="1">
      <c r="A602" s="5">
        <v>2021</v>
      </c>
      <c r="B602" s="5" t="s">
        <v>57</v>
      </c>
      <c r="C602" s="5">
        <v>10</v>
      </c>
      <c r="D602" s="5">
        <v>3</v>
      </c>
      <c r="E602" s="5">
        <v>29870</v>
      </c>
      <c r="F602" s="5">
        <v>68216650</v>
      </c>
      <c r="G602" s="5">
        <v>398</v>
      </c>
      <c r="H602" s="5">
        <v>905368</v>
      </c>
      <c r="I602" s="5">
        <v>38890</v>
      </c>
      <c r="J602" s="5">
        <v>66941246</v>
      </c>
      <c r="K602" s="5">
        <v>2582964</v>
      </c>
      <c r="L602" s="5">
        <v>1232484083</v>
      </c>
      <c r="M602" s="5">
        <v>4055382</v>
      </c>
      <c r="N602" s="5">
        <v>1400386118</v>
      </c>
      <c r="O602" s="5">
        <v>4970362</v>
      </c>
      <c r="P602" s="5">
        <v>578712494</v>
      </c>
    </row>
    <row r="603" spans="1:16" ht="15.75" customHeight="1">
      <c r="A603" s="5">
        <v>2021</v>
      </c>
      <c r="B603" s="5" t="s">
        <v>57</v>
      </c>
      <c r="C603" s="5">
        <v>10</v>
      </c>
      <c r="D603" s="5">
        <v>3</v>
      </c>
      <c r="E603" s="5">
        <v>36764</v>
      </c>
      <c r="F603" s="5">
        <v>68253414</v>
      </c>
      <c r="G603" s="5">
        <v>320</v>
      </c>
      <c r="H603" s="5">
        <v>905688</v>
      </c>
      <c r="I603" s="5">
        <v>35136</v>
      </c>
      <c r="J603" s="5">
        <v>66976382</v>
      </c>
      <c r="K603" s="5">
        <v>2451039</v>
      </c>
      <c r="L603" s="5">
        <v>1234935122</v>
      </c>
      <c r="M603" s="5">
        <v>8714541</v>
      </c>
      <c r="N603" s="5">
        <v>1409100659</v>
      </c>
      <c r="O603" s="5">
        <v>5462576</v>
      </c>
      <c r="P603" s="5">
        <v>584175070</v>
      </c>
    </row>
    <row r="604" spans="1:16" ht="15.75" customHeight="1">
      <c r="A604" s="5">
        <v>2021</v>
      </c>
      <c r="B604" s="5" t="s">
        <v>57</v>
      </c>
      <c r="C604" s="5">
        <v>10</v>
      </c>
      <c r="D604" s="5">
        <v>3</v>
      </c>
      <c r="E604" s="5">
        <v>31548</v>
      </c>
      <c r="F604" s="5">
        <v>68284962</v>
      </c>
      <c r="G604" s="5">
        <v>464</v>
      </c>
      <c r="H604" s="5">
        <v>906152</v>
      </c>
      <c r="I604" s="5">
        <v>37284</v>
      </c>
      <c r="J604" s="5">
        <v>67013666</v>
      </c>
      <c r="K604" s="5">
        <v>2805081</v>
      </c>
      <c r="L604" s="5">
        <v>1237740203</v>
      </c>
      <c r="M604" s="5">
        <v>7435560</v>
      </c>
      <c r="N604" s="5">
        <v>1416536219</v>
      </c>
      <c r="O604" s="5">
        <v>7297450</v>
      </c>
      <c r="P604" s="5">
        <v>591472520</v>
      </c>
    </row>
    <row r="605" spans="1:16" ht="15.75" customHeight="1">
      <c r="A605" s="5">
        <v>2021</v>
      </c>
      <c r="B605" s="5" t="s">
        <v>57</v>
      </c>
      <c r="C605" s="5">
        <v>10</v>
      </c>
      <c r="D605" s="5">
        <v>4</v>
      </c>
      <c r="E605" s="5">
        <v>32654</v>
      </c>
      <c r="F605" s="5">
        <v>68317616</v>
      </c>
      <c r="G605" s="5">
        <v>1332</v>
      </c>
      <c r="H605" s="5">
        <v>907484</v>
      </c>
      <c r="I605" s="5">
        <v>35272</v>
      </c>
      <c r="J605" s="5">
        <v>67048938</v>
      </c>
      <c r="K605" s="5">
        <v>2718416</v>
      </c>
      <c r="L605" s="5">
        <v>1240458619</v>
      </c>
      <c r="M605" s="5">
        <v>6053088</v>
      </c>
      <c r="N605" s="5">
        <v>1422589307</v>
      </c>
      <c r="O605" s="5">
        <v>8194311</v>
      </c>
      <c r="P605" s="5">
        <v>599666831</v>
      </c>
    </row>
    <row r="606" spans="1:16" ht="15.75" customHeight="1">
      <c r="A606" s="5">
        <v>2021</v>
      </c>
      <c r="B606" s="5" t="s">
        <v>57</v>
      </c>
      <c r="C606" s="5">
        <v>10</v>
      </c>
      <c r="D606" s="5">
        <v>4</v>
      </c>
      <c r="E606" s="5">
        <v>32158</v>
      </c>
      <c r="F606" s="5">
        <v>68349774</v>
      </c>
      <c r="G606" s="5">
        <v>1118</v>
      </c>
      <c r="H606" s="5">
        <v>908602</v>
      </c>
      <c r="I606" s="5">
        <v>33018</v>
      </c>
      <c r="J606" s="5">
        <v>67081956</v>
      </c>
      <c r="K606" s="5">
        <v>2652062</v>
      </c>
      <c r="L606" s="5">
        <v>1243110681</v>
      </c>
      <c r="M606" s="5">
        <v>6639902</v>
      </c>
      <c r="N606" s="5">
        <v>1429229209</v>
      </c>
      <c r="O606" s="5">
        <v>9389611</v>
      </c>
      <c r="P606" s="5">
        <v>609056442</v>
      </c>
    </row>
    <row r="607" spans="1:16" ht="15.75" customHeight="1">
      <c r="A607" s="5">
        <v>2021</v>
      </c>
      <c r="B607" s="5" t="s">
        <v>57</v>
      </c>
      <c r="C607" s="5">
        <v>10</v>
      </c>
      <c r="D607" s="5">
        <v>4</v>
      </c>
      <c r="E607" s="5">
        <v>29308</v>
      </c>
      <c r="F607" s="5">
        <v>68379082</v>
      </c>
      <c r="G607" s="5">
        <v>884</v>
      </c>
      <c r="H607" s="5">
        <v>909486</v>
      </c>
      <c r="I607" s="5">
        <v>37216</v>
      </c>
      <c r="J607" s="5">
        <v>67119172</v>
      </c>
      <c r="K607" s="5">
        <v>2327902</v>
      </c>
      <c r="L607" s="5">
        <v>1245438583</v>
      </c>
      <c r="M607" s="5">
        <v>1508838</v>
      </c>
      <c r="N607" s="5">
        <v>1430738047</v>
      </c>
      <c r="O607" s="5">
        <v>1830436</v>
      </c>
      <c r="P607" s="5">
        <v>610886878</v>
      </c>
    </row>
    <row r="608" spans="1:16" ht="15.75" customHeight="1">
      <c r="A608" s="5">
        <v>2021</v>
      </c>
      <c r="B608" s="5" t="s">
        <v>57</v>
      </c>
      <c r="C608" s="5">
        <v>10</v>
      </c>
      <c r="D608" s="5">
        <v>4</v>
      </c>
      <c r="E608" s="5">
        <v>23704</v>
      </c>
      <c r="F608" s="5">
        <v>68402786</v>
      </c>
      <c r="G608" s="5">
        <v>714</v>
      </c>
      <c r="H608" s="5">
        <v>910200</v>
      </c>
      <c r="I608" s="5">
        <v>32204</v>
      </c>
      <c r="J608" s="5">
        <v>67151376</v>
      </c>
      <c r="K608" s="5">
        <v>2212648</v>
      </c>
      <c r="L608" s="5">
        <v>1247651231</v>
      </c>
      <c r="M608" s="5">
        <v>5396694</v>
      </c>
      <c r="N608" s="5">
        <v>1436134741</v>
      </c>
      <c r="O608" s="5">
        <v>7979754</v>
      </c>
      <c r="P608" s="5">
        <v>618866632</v>
      </c>
    </row>
    <row r="609" spans="1:16" ht="15.75" customHeight="1">
      <c r="A609" s="5">
        <v>2021</v>
      </c>
      <c r="B609" s="5" t="s">
        <v>57</v>
      </c>
      <c r="C609" s="5">
        <v>10</v>
      </c>
      <c r="D609" s="5">
        <v>4</v>
      </c>
      <c r="E609" s="5">
        <v>26998</v>
      </c>
      <c r="F609" s="5">
        <v>68429784</v>
      </c>
      <c r="G609" s="5">
        <v>1168</v>
      </c>
      <c r="H609" s="5">
        <v>911368</v>
      </c>
      <c r="I609" s="5">
        <v>28024</v>
      </c>
      <c r="J609" s="5">
        <v>67179400</v>
      </c>
      <c r="K609" s="5">
        <v>2575335</v>
      </c>
      <c r="L609" s="5">
        <v>1250226566</v>
      </c>
      <c r="M609" s="5">
        <v>4743300</v>
      </c>
      <c r="N609" s="5">
        <v>1440878041</v>
      </c>
      <c r="O609" s="5">
        <v>7105616</v>
      </c>
      <c r="P609" s="5">
        <v>625972248</v>
      </c>
    </row>
    <row r="610" spans="1:16" ht="15.75" customHeight="1">
      <c r="A610" s="5">
        <v>2021</v>
      </c>
      <c r="B610" s="5" t="s">
        <v>57</v>
      </c>
      <c r="C610" s="5">
        <v>10</v>
      </c>
      <c r="D610" s="5">
        <v>4</v>
      </c>
      <c r="E610" s="5">
        <v>32702</v>
      </c>
      <c r="F610" s="5">
        <v>68462486</v>
      </c>
      <c r="G610" s="5">
        <v>1468</v>
      </c>
      <c r="H610" s="5">
        <v>912836</v>
      </c>
      <c r="I610" s="5">
        <v>34154</v>
      </c>
      <c r="J610" s="5">
        <v>67213554</v>
      </c>
      <c r="K610" s="5">
        <v>2702866</v>
      </c>
      <c r="L610" s="5">
        <v>1252929432</v>
      </c>
      <c r="M610" s="5">
        <v>3878852</v>
      </c>
      <c r="N610" s="5">
        <v>1444756893</v>
      </c>
      <c r="O610" s="5">
        <v>6469740</v>
      </c>
      <c r="P610" s="5">
        <v>632441988</v>
      </c>
    </row>
    <row r="611" spans="1:16" ht="15.75" customHeight="1">
      <c r="A611" s="5">
        <v>2021</v>
      </c>
      <c r="B611" s="5" t="s">
        <v>57</v>
      </c>
      <c r="C611" s="5">
        <v>10</v>
      </c>
      <c r="D611" s="5">
        <v>4</v>
      </c>
      <c r="E611" s="5">
        <v>28614</v>
      </c>
      <c r="F611" s="5">
        <v>68491100</v>
      </c>
      <c r="G611" s="5">
        <v>1610</v>
      </c>
      <c r="H611" s="5">
        <v>914446</v>
      </c>
      <c r="I611" s="5">
        <v>26378</v>
      </c>
      <c r="J611" s="5">
        <v>67239932</v>
      </c>
      <c r="K611" s="5">
        <v>2791293</v>
      </c>
      <c r="L611" s="5">
        <v>1255720725</v>
      </c>
      <c r="M611" s="5">
        <v>5897177</v>
      </c>
      <c r="N611" s="5">
        <v>1450654070</v>
      </c>
      <c r="O611" s="5">
        <v>9504570</v>
      </c>
      <c r="P611" s="5">
        <v>641946558</v>
      </c>
    </row>
    <row r="612" spans="1:16" ht="15.75" customHeight="1">
      <c r="A612" s="5">
        <v>2021</v>
      </c>
      <c r="B612" s="5" t="s">
        <v>57</v>
      </c>
      <c r="C612" s="5">
        <v>10</v>
      </c>
      <c r="D612" s="5">
        <v>5</v>
      </c>
      <c r="E612" s="5">
        <v>28430</v>
      </c>
      <c r="F612" s="5">
        <v>68519530</v>
      </c>
      <c r="G612" s="5">
        <v>1102</v>
      </c>
      <c r="H612" s="5">
        <v>915548</v>
      </c>
      <c r="I612" s="5">
        <v>27098</v>
      </c>
      <c r="J612" s="5">
        <v>67267030</v>
      </c>
      <c r="K612" s="5">
        <v>2973320</v>
      </c>
      <c r="L612" s="5">
        <v>1258694045</v>
      </c>
      <c r="M612" s="5">
        <v>4988700</v>
      </c>
      <c r="N612" s="5">
        <v>1455642770</v>
      </c>
      <c r="O612" s="5">
        <v>7236807</v>
      </c>
      <c r="P612" s="5">
        <v>649183365</v>
      </c>
    </row>
    <row r="613" spans="1:16" ht="15.75" customHeight="1">
      <c r="A613" s="5">
        <v>2021</v>
      </c>
      <c r="B613" s="5" t="s">
        <v>57</v>
      </c>
      <c r="C613" s="5">
        <v>10</v>
      </c>
      <c r="D613" s="5">
        <v>5</v>
      </c>
      <c r="E613" s="5">
        <v>25880</v>
      </c>
      <c r="F613" s="5">
        <v>68545410</v>
      </c>
      <c r="G613" s="5">
        <v>890</v>
      </c>
      <c r="H613" s="5">
        <v>916438</v>
      </c>
      <c r="I613" s="5">
        <v>29344</v>
      </c>
      <c r="J613" s="5">
        <v>67296374</v>
      </c>
      <c r="K613" s="5">
        <v>2678107</v>
      </c>
      <c r="L613" s="5">
        <v>1261372152</v>
      </c>
      <c r="M613" s="5">
        <v>5361980</v>
      </c>
      <c r="N613" s="5">
        <v>1461004750</v>
      </c>
      <c r="O613" s="5">
        <v>8890486</v>
      </c>
      <c r="P613" s="5">
        <v>658073851</v>
      </c>
    </row>
    <row r="614" spans="1:16" ht="15.75" customHeight="1">
      <c r="A614" s="5">
        <v>2021</v>
      </c>
      <c r="B614" s="5" t="s">
        <v>57</v>
      </c>
      <c r="C614" s="5">
        <v>10</v>
      </c>
      <c r="D614" s="5">
        <v>5</v>
      </c>
      <c r="E614" s="5">
        <v>25814</v>
      </c>
      <c r="F614" s="5">
        <v>68571224</v>
      </c>
      <c r="G614" s="5">
        <v>502</v>
      </c>
      <c r="H614" s="5">
        <v>916940</v>
      </c>
      <c r="I614" s="5">
        <v>26304</v>
      </c>
      <c r="J614" s="5">
        <v>67322678</v>
      </c>
      <c r="K614" s="5">
        <v>2201999</v>
      </c>
      <c r="L614" s="5">
        <v>1263574151</v>
      </c>
      <c r="M614" s="5">
        <v>1500820</v>
      </c>
      <c r="N614" s="5">
        <v>1462505570</v>
      </c>
      <c r="O614" s="5">
        <v>1866920</v>
      </c>
      <c r="P614" s="5">
        <v>659940771</v>
      </c>
    </row>
    <row r="615" spans="1:16" ht="15.75" customHeight="1"/>
    <row r="616" spans="1:16" ht="15.75" customHeight="1"/>
    <row r="617" spans="1:16" ht="15.75" customHeight="1"/>
    <row r="618" spans="1:16" ht="15.75" customHeight="1"/>
    <row r="619" spans="1:16" ht="15.75" customHeight="1"/>
    <row r="620" spans="1:16" ht="15.75" customHeight="1"/>
    <row r="621" spans="1:16" ht="15.75" customHeight="1"/>
    <row r="622" spans="1:16" ht="15.75" customHeight="1"/>
    <row r="623" spans="1:16" ht="15.75" customHeight="1"/>
    <row r="624" spans="1:16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R15:R16"/>
    <mergeCell ref="R17:R18"/>
    <mergeCell ref="R19:R20"/>
    <mergeCell ref="V1:AA3"/>
    <mergeCell ref="S8:T8"/>
    <mergeCell ref="X8:Y8"/>
    <mergeCell ref="AA8:AB8"/>
    <mergeCell ref="R9:R10"/>
    <mergeCell ref="R11:R12"/>
    <mergeCell ref="R13:R1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workbookViewId="0"/>
  </sheetViews>
  <sheetFormatPr defaultColWidth="14.453125" defaultRowHeight="15" customHeight="1"/>
  <cols>
    <col min="1" max="1" width="7.08984375" customWidth="1"/>
    <col min="2" max="3" width="14.453125" customWidth="1"/>
    <col min="4" max="4" width="18" customWidth="1"/>
    <col min="5" max="5" width="17.81640625" customWidth="1"/>
    <col min="6" max="6" width="17.08984375" customWidth="1"/>
    <col min="7" max="7" width="17.7265625" customWidth="1"/>
    <col min="8" max="8" width="14.26953125" customWidth="1"/>
    <col min="9" max="10" width="19.08984375" customWidth="1"/>
    <col min="11" max="12" width="8.7265625" customWidth="1"/>
    <col min="13" max="13" width="16.54296875" customWidth="1"/>
    <col min="14" max="14" width="20.08984375" customWidth="1"/>
    <col min="15" max="16" width="21.7265625" customWidth="1"/>
    <col min="17" max="17" width="19.81640625" customWidth="1"/>
    <col min="18" max="18" width="19.26953125" customWidth="1"/>
    <col min="19" max="26" width="8.7265625" customWidth="1"/>
  </cols>
  <sheetData>
    <row r="1" spans="1:18" ht="14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8</v>
      </c>
      <c r="H1" s="5" t="s">
        <v>10</v>
      </c>
      <c r="I1" s="5" t="s">
        <v>12</v>
      </c>
      <c r="J1" s="5" t="s">
        <v>14</v>
      </c>
      <c r="M1" s="86" t="s">
        <v>0</v>
      </c>
      <c r="N1" s="88">
        <v>2021</v>
      </c>
    </row>
    <row r="2" spans="1:18" ht="14.5">
      <c r="A2" s="5">
        <v>2020</v>
      </c>
      <c r="B2" s="5" t="s">
        <v>17</v>
      </c>
      <c r="C2" s="5">
        <v>1</v>
      </c>
      <c r="D2" s="5">
        <v>5</v>
      </c>
      <c r="E2" s="5">
        <v>2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M2" s="86" t="s">
        <v>1</v>
      </c>
      <c r="N2" s="87" t="s">
        <v>54</v>
      </c>
    </row>
    <row r="3" spans="1:18" ht="14.5">
      <c r="A3" s="5">
        <v>2020</v>
      </c>
      <c r="B3" s="5" t="s">
        <v>18</v>
      </c>
      <c r="C3" s="5">
        <v>2</v>
      </c>
      <c r="D3" s="5">
        <v>1</v>
      </c>
      <c r="E3" s="5">
        <v>2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M3" s="86" t="s">
        <v>3</v>
      </c>
      <c r="N3" s="88">
        <v>2</v>
      </c>
    </row>
    <row r="4" spans="1:18" ht="14.5">
      <c r="A4" s="5">
        <v>2020</v>
      </c>
      <c r="B4" s="5" t="s">
        <v>18</v>
      </c>
      <c r="C4" s="5">
        <v>2</v>
      </c>
      <c r="D4" s="5">
        <v>1</v>
      </c>
      <c r="E4" s="5">
        <v>2</v>
      </c>
      <c r="F4" s="5">
        <v>0</v>
      </c>
      <c r="G4" s="5">
        <v>0</v>
      </c>
      <c r="H4" s="5">
        <v>0</v>
      </c>
      <c r="I4" s="5">
        <v>0</v>
      </c>
      <c r="J4" s="5">
        <v>0</v>
      </c>
    </row>
    <row r="5" spans="1:18" ht="14.5">
      <c r="A5" s="5">
        <v>2020</v>
      </c>
      <c r="B5" s="5" t="s">
        <v>18</v>
      </c>
      <c r="C5" s="5">
        <v>2</v>
      </c>
      <c r="D5" s="5">
        <v>2</v>
      </c>
      <c r="E5" s="5">
        <v>0</v>
      </c>
      <c r="F5" s="5">
        <v>0</v>
      </c>
      <c r="G5" s="5">
        <v>6</v>
      </c>
      <c r="H5" s="5">
        <v>0</v>
      </c>
      <c r="I5" s="5">
        <v>0</v>
      </c>
      <c r="J5" s="5">
        <v>0</v>
      </c>
      <c r="M5" s="70" t="s">
        <v>853</v>
      </c>
      <c r="N5" s="71"/>
      <c r="O5" s="71"/>
      <c r="P5" s="71"/>
      <c r="Q5" s="71"/>
      <c r="R5" s="72"/>
    </row>
    <row r="6" spans="1:18" ht="14.5">
      <c r="A6" s="5">
        <v>2020</v>
      </c>
      <c r="B6" s="5" t="s">
        <v>32</v>
      </c>
      <c r="C6" s="5">
        <v>3</v>
      </c>
      <c r="D6" s="5">
        <v>1</v>
      </c>
      <c r="E6" s="5">
        <v>4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M6" s="69" t="s">
        <v>20</v>
      </c>
      <c r="N6" s="73" t="s">
        <v>22</v>
      </c>
      <c r="O6" s="73" t="s">
        <v>24</v>
      </c>
      <c r="P6" s="73" t="s">
        <v>26</v>
      </c>
      <c r="Q6" s="73" t="s">
        <v>28</v>
      </c>
      <c r="R6" s="74" t="s">
        <v>30</v>
      </c>
    </row>
    <row r="7" spans="1:18" ht="14.5">
      <c r="A7" s="5">
        <v>2020</v>
      </c>
      <c r="B7" s="5" t="s">
        <v>32</v>
      </c>
      <c r="C7" s="5">
        <v>3</v>
      </c>
      <c r="D7" s="5">
        <v>1</v>
      </c>
      <c r="E7" s="5">
        <v>2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M7" s="83">
        <v>27854998</v>
      </c>
      <c r="N7" s="84">
        <v>1149254</v>
      </c>
      <c r="O7" s="84">
        <v>41138312</v>
      </c>
      <c r="P7" s="84">
        <v>4533839</v>
      </c>
      <c r="Q7" s="84">
        <v>1878012</v>
      </c>
      <c r="R7" s="85">
        <v>51452</v>
      </c>
    </row>
    <row r="8" spans="1:18" ht="14.5">
      <c r="A8" s="5">
        <v>2020</v>
      </c>
      <c r="B8" s="5" t="s">
        <v>32</v>
      </c>
      <c r="C8" s="5">
        <v>3</v>
      </c>
      <c r="D8" s="5">
        <v>1</v>
      </c>
      <c r="E8" s="5">
        <v>44</v>
      </c>
      <c r="F8" s="5">
        <v>0</v>
      </c>
      <c r="G8" s="5">
        <v>0</v>
      </c>
      <c r="H8" s="5">
        <v>0</v>
      </c>
      <c r="I8" s="5">
        <v>0</v>
      </c>
      <c r="J8" s="5">
        <v>0</v>
      </c>
    </row>
    <row r="9" spans="1:18" ht="14.5">
      <c r="A9" s="5">
        <v>2020</v>
      </c>
      <c r="B9" s="5" t="s">
        <v>32</v>
      </c>
      <c r="C9" s="5">
        <v>3</v>
      </c>
      <c r="D9" s="5">
        <v>1</v>
      </c>
      <c r="E9" s="5">
        <v>4</v>
      </c>
      <c r="F9" s="5">
        <v>0</v>
      </c>
      <c r="G9" s="5">
        <v>0</v>
      </c>
      <c r="H9" s="5">
        <v>0</v>
      </c>
      <c r="I9" s="5">
        <v>0</v>
      </c>
      <c r="J9" s="5">
        <v>0</v>
      </c>
    </row>
    <row r="10" spans="1:18" ht="14.5">
      <c r="A10" s="5">
        <v>2020</v>
      </c>
      <c r="B10" s="5" t="s">
        <v>32</v>
      </c>
      <c r="C10" s="5">
        <v>3</v>
      </c>
      <c r="D10" s="5">
        <v>1</v>
      </c>
      <c r="E10" s="5">
        <v>2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</row>
    <row r="11" spans="1:18" ht="14.5">
      <c r="A11" s="5">
        <v>2020</v>
      </c>
      <c r="B11" s="5" t="s">
        <v>32</v>
      </c>
      <c r="C11" s="5">
        <v>3</v>
      </c>
      <c r="D11" s="5">
        <v>1</v>
      </c>
      <c r="E11" s="5">
        <v>6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</row>
    <row r="12" spans="1:18" ht="14.5">
      <c r="A12" s="5">
        <v>2020</v>
      </c>
      <c r="B12" s="5" t="s">
        <v>32</v>
      </c>
      <c r="C12" s="5">
        <v>3</v>
      </c>
      <c r="D12" s="5">
        <v>2</v>
      </c>
      <c r="E12" s="5">
        <v>10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</row>
    <row r="13" spans="1:18" ht="14.5">
      <c r="A13" s="5">
        <v>2020</v>
      </c>
      <c r="B13" s="5" t="s">
        <v>32</v>
      </c>
      <c r="C13" s="5">
        <v>3</v>
      </c>
      <c r="D13" s="5">
        <v>2</v>
      </c>
      <c r="E13" s="5">
        <v>18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M13" s="86" t="s">
        <v>0</v>
      </c>
      <c r="N13" s="88">
        <v>2021</v>
      </c>
    </row>
    <row r="14" spans="1:18" ht="14.5">
      <c r="A14" s="5">
        <v>2020</v>
      </c>
      <c r="B14" s="5" t="s">
        <v>32</v>
      </c>
      <c r="C14" s="5">
        <v>3</v>
      </c>
      <c r="D14" s="5">
        <v>2</v>
      </c>
      <c r="E14" s="5">
        <v>30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M14" s="86" t="s">
        <v>1</v>
      </c>
      <c r="N14" s="87" t="s">
        <v>56</v>
      </c>
    </row>
    <row r="15" spans="1:18" ht="14.5">
      <c r="A15" s="5">
        <v>2020</v>
      </c>
      <c r="B15" s="5" t="s">
        <v>32</v>
      </c>
      <c r="C15" s="5">
        <v>3</v>
      </c>
      <c r="D15" s="5">
        <v>2</v>
      </c>
      <c r="E15" s="5">
        <v>16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M15" s="86" t="s">
        <v>3</v>
      </c>
      <c r="N15" s="88">
        <v>4</v>
      </c>
    </row>
    <row r="16" spans="1:18" ht="14.5">
      <c r="A16" s="5">
        <v>2020</v>
      </c>
      <c r="B16" s="5" t="s">
        <v>32</v>
      </c>
      <c r="C16" s="5">
        <v>3</v>
      </c>
      <c r="D16" s="5">
        <v>2</v>
      </c>
      <c r="E16" s="5">
        <v>20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</row>
    <row r="17" spans="1:18" ht="14.5">
      <c r="A17" s="5">
        <v>2020</v>
      </c>
      <c r="B17" s="5" t="s">
        <v>32</v>
      </c>
      <c r="C17" s="5">
        <v>3</v>
      </c>
      <c r="D17" s="5">
        <v>2</v>
      </c>
      <c r="E17" s="5">
        <v>20</v>
      </c>
      <c r="F17" s="5">
        <v>2</v>
      </c>
      <c r="G17" s="5">
        <v>0</v>
      </c>
      <c r="H17" s="5">
        <v>6500</v>
      </c>
      <c r="I17" s="5">
        <v>0</v>
      </c>
      <c r="J17" s="5">
        <v>0</v>
      </c>
      <c r="M17" s="70" t="s">
        <v>853</v>
      </c>
      <c r="N17" s="71"/>
      <c r="O17" s="71"/>
      <c r="P17" s="71"/>
      <c r="Q17" s="71"/>
      <c r="R17" s="72"/>
    </row>
    <row r="18" spans="1:18" ht="14.5">
      <c r="A18" s="5">
        <v>2020</v>
      </c>
      <c r="B18" s="5" t="s">
        <v>32</v>
      </c>
      <c r="C18" s="5">
        <v>3</v>
      </c>
      <c r="D18" s="5">
        <v>2</v>
      </c>
      <c r="E18" s="5">
        <v>22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M18" s="69" t="s">
        <v>20</v>
      </c>
      <c r="N18" s="73" t="s">
        <v>22</v>
      </c>
      <c r="O18" s="73" t="s">
        <v>24</v>
      </c>
      <c r="P18" s="73" t="s">
        <v>26</v>
      </c>
      <c r="Q18" s="73" t="s">
        <v>28</v>
      </c>
      <c r="R18" s="74" t="s">
        <v>30</v>
      </c>
    </row>
    <row r="19" spans="1:18" ht="14.5">
      <c r="A19" s="5">
        <v>2020</v>
      </c>
      <c r="B19" s="5" t="s">
        <v>32</v>
      </c>
      <c r="C19" s="5">
        <v>3</v>
      </c>
      <c r="D19" s="5">
        <v>3</v>
      </c>
      <c r="E19" s="5">
        <v>20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M19" s="83">
        <v>21939904</v>
      </c>
      <c r="N19" s="84">
        <v>369918</v>
      </c>
      <c r="O19" s="84">
        <v>56946506</v>
      </c>
      <c r="P19" s="84">
        <v>43347788</v>
      </c>
      <c r="Q19" s="84">
        <v>404794</v>
      </c>
      <c r="R19" s="85">
        <v>3960</v>
      </c>
    </row>
    <row r="20" spans="1:18" ht="14.5">
      <c r="A20" s="5">
        <v>2020</v>
      </c>
      <c r="B20" s="5" t="s">
        <v>32</v>
      </c>
      <c r="C20" s="5">
        <v>3</v>
      </c>
      <c r="D20" s="5">
        <v>3</v>
      </c>
      <c r="E20" s="5">
        <v>28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</row>
    <row r="21" spans="1:18" ht="15.75" customHeight="1">
      <c r="A21" s="5">
        <v>2020</v>
      </c>
      <c r="B21" s="5" t="s">
        <v>32</v>
      </c>
      <c r="C21" s="5">
        <v>3</v>
      </c>
      <c r="D21" s="5">
        <v>3</v>
      </c>
      <c r="E21" s="5">
        <v>40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</row>
    <row r="22" spans="1:18" ht="15.75" customHeight="1">
      <c r="A22" s="5">
        <v>2020</v>
      </c>
      <c r="B22" s="5" t="s">
        <v>32</v>
      </c>
      <c r="C22" s="5">
        <v>3</v>
      </c>
      <c r="D22" s="5">
        <v>3</v>
      </c>
      <c r="E22" s="5">
        <v>50</v>
      </c>
      <c r="F22" s="5">
        <v>0</v>
      </c>
      <c r="G22" s="5">
        <v>0</v>
      </c>
      <c r="H22" s="5">
        <v>6625</v>
      </c>
      <c r="I22" s="5">
        <v>0</v>
      </c>
      <c r="J22" s="5">
        <v>0</v>
      </c>
      <c r="N22" s="12"/>
      <c r="O22" s="12" t="s">
        <v>60</v>
      </c>
      <c r="P22" s="12" t="s">
        <v>61</v>
      </c>
    </row>
    <row r="23" spans="1:18" ht="15.75" customHeight="1">
      <c r="A23" s="5">
        <v>2020</v>
      </c>
      <c r="B23" s="5" t="s">
        <v>32</v>
      </c>
      <c r="C23" s="5">
        <v>3</v>
      </c>
      <c r="D23" s="5">
        <v>3</v>
      </c>
      <c r="E23" s="5">
        <v>54</v>
      </c>
      <c r="F23" s="5">
        <v>0</v>
      </c>
      <c r="G23" s="5">
        <v>0</v>
      </c>
      <c r="H23" s="5">
        <v>1050</v>
      </c>
      <c r="I23" s="5">
        <v>0</v>
      </c>
      <c r="J23" s="5">
        <v>0</v>
      </c>
      <c r="N23" s="12" t="s">
        <v>36</v>
      </c>
      <c r="O23" s="12">
        <f>GETPIVOTDATA("Sum of daily_tested",$M$5)</f>
        <v>27854998</v>
      </c>
      <c r="P23" s="12">
        <f>GETPIVOTDATA("Sum of daily_tested",$M$17)</f>
        <v>21939904</v>
      </c>
    </row>
    <row r="24" spans="1:18" ht="15.75" customHeight="1">
      <c r="A24" s="5">
        <v>2020</v>
      </c>
      <c r="B24" s="5" t="s">
        <v>32</v>
      </c>
      <c r="C24" s="5">
        <v>3</v>
      </c>
      <c r="D24" s="5">
        <v>3</v>
      </c>
      <c r="E24" s="5">
        <v>116</v>
      </c>
      <c r="F24" s="5">
        <v>0</v>
      </c>
      <c r="G24" s="5">
        <v>2</v>
      </c>
      <c r="H24" s="5">
        <v>1229</v>
      </c>
      <c r="I24" s="5">
        <v>0</v>
      </c>
      <c r="J24" s="5">
        <v>0</v>
      </c>
      <c r="N24" s="12" t="s">
        <v>38</v>
      </c>
      <c r="O24" s="12">
        <f>GETPIVOTDATA("Sum of daily_confirmed",$M$5)</f>
        <v>1149254</v>
      </c>
      <c r="P24" s="12">
        <f>GETPIVOTDATA("Sum of daily_confirmed",$M$17)</f>
        <v>369918</v>
      </c>
    </row>
    <row r="25" spans="1:18" ht="15.75" customHeight="1">
      <c r="A25" s="5">
        <v>2020</v>
      </c>
      <c r="B25" s="5" t="s">
        <v>32</v>
      </c>
      <c r="C25" s="5">
        <v>3</v>
      </c>
      <c r="D25" s="5">
        <v>3</v>
      </c>
      <c r="E25" s="5">
        <v>156</v>
      </c>
      <c r="F25" s="5">
        <v>0</v>
      </c>
      <c r="G25" s="5">
        <v>0</v>
      </c>
      <c r="H25" s="5">
        <v>1507</v>
      </c>
      <c r="I25" s="5">
        <v>0</v>
      </c>
      <c r="J25" s="5">
        <v>0</v>
      </c>
      <c r="N25" s="12" t="s">
        <v>62</v>
      </c>
      <c r="O25" s="12">
        <f>GETPIVOTDATA("Sum of daily_vaccinated1",$M$5)</f>
        <v>41138312</v>
      </c>
      <c r="P25" s="12">
        <f>GETPIVOTDATA("Sum of daily_vaccinated1",$M$17)</f>
        <v>56946506</v>
      </c>
    </row>
    <row r="26" spans="1:18" ht="15.75" customHeight="1">
      <c r="A26" s="5">
        <v>2020</v>
      </c>
      <c r="B26" s="5" t="s">
        <v>32</v>
      </c>
      <c r="C26" s="5">
        <v>3</v>
      </c>
      <c r="D26" s="5">
        <v>4</v>
      </c>
      <c r="E26" s="5">
        <v>138</v>
      </c>
      <c r="F26" s="5">
        <v>0</v>
      </c>
      <c r="G26" s="5">
        <v>0</v>
      </c>
      <c r="H26" s="5">
        <v>1216</v>
      </c>
      <c r="I26" s="5">
        <v>0</v>
      </c>
      <c r="J26" s="5">
        <v>0</v>
      </c>
      <c r="N26" s="12" t="s">
        <v>63</v>
      </c>
      <c r="O26" s="12">
        <f>GETPIVOTDATA("Sum of daily_vaccinated2",$M$5)</f>
        <v>4533839</v>
      </c>
      <c r="P26" s="12">
        <f>GETPIVOTDATA("Sum of daily_vaccinated2",$M$17)</f>
        <v>43347788</v>
      </c>
    </row>
    <row r="27" spans="1:18" ht="15.75" customHeight="1">
      <c r="A27" s="5">
        <v>2020</v>
      </c>
      <c r="B27" s="5" t="s">
        <v>32</v>
      </c>
      <c r="C27" s="5">
        <v>3</v>
      </c>
      <c r="D27" s="5">
        <v>4</v>
      </c>
      <c r="E27" s="5">
        <v>188</v>
      </c>
      <c r="F27" s="5">
        <v>0</v>
      </c>
      <c r="G27" s="5">
        <v>0</v>
      </c>
      <c r="H27" s="5">
        <v>2580</v>
      </c>
      <c r="I27" s="5">
        <v>0</v>
      </c>
      <c r="J27" s="5">
        <v>0</v>
      </c>
      <c r="N27" s="12" t="s">
        <v>42</v>
      </c>
      <c r="O27" s="12">
        <f>GETPIVOTDATA("Sum of daily_recovered",$M$5)</f>
        <v>1878012</v>
      </c>
      <c r="P27" s="12">
        <f>GETPIVOTDATA("Sum of daily_recovered",$M$17)</f>
        <v>404794</v>
      </c>
    </row>
    <row r="28" spans="1:18" ht="15.75" customHeight="1">
      <c r="A28" s="5">
        <v>2020</v>
      </c>
      <c r="B28" s="5" t="s">
        <v>32</v>
      </c>
      <c r="C28" s="5">
        <v>3</v>
      </c>
      <c r="D28" s="5">
        <v>4</v>
      </c>
      <c r="E28" s="5">
        <v>148</v>
      </c>
      <c r="F28" s="5">
        <v>0</v>
      </c>
      <c r="G28" s="5">
        <v>4</v>
      </c>
      <c r="H28" s="5">
        <v>1987</v>
      </c>
      <c r="I28" s="5">
        <v>0</v>
      </c>
      <c r="J28" s="5">
        <v>0</v>
      </c>
      <c r="N28" s="12" t="s">
        <v>44</v>
      </c>
      <c r="O28" s="12">
        <f>GETPIVOTDATA("Sum of daily_deceased",$M$5)</f>
        <v>51452</v>
      </c>
      <c r="P28" s="12">
        <f>GETPIVOTDATA("Sum of daily_deceased",$M$17)</f>
        <v>3960</v>
      </c>
    </row>
    <row r="29" spans="1:18" ht="15.75" customHeight="1">
      <c r="A29" s="5">
        <v>2020</v>
      </c>
      <c r="B29" s="5" t="s">
        <v>32</v>
      </c>
      <c r="C29" s="5">
        <v>3</v>
      </c>
      <c r="D29" s="5">
        <v>4</v>
      </c>
      <c r="E29" s="5">
        <v>172</v>
      </c>
      <c r="F29" s="5">
        <v>0</v>
      </c>
      <c r="G29" s="5">
        <v>0</v>
      </c>
      <c r="H29" s="5">
        <v>2450</v>
      </c>
      <c r="I29" s="5">
        <v>0</v>
      </c>
      <c r="J29" s="5">
        <v>0</v>
      </c>
    </row>
    <row r="30" spans="1:18" ht="15.75" customHeight="1">
      <c r="A30" s="5">
        <v>2020</v>
      </c>
      <c r="B30" s="5" t="s">
        <v>32</v>
      </c>
      <c r="C30" s="5">
        <v>3</v>
      </c>
      <c r="D30" s="5">
        <v>4</v>
      </c>
      <c r="E30" s="5">
        <v>146</v>
      </c>
      <c r="F30" s="5">
        <v>2</v>
      </c>
      <c r="G30" s="5">
        <v>0</v>
      </c>
      <c r="H30" s="5">
        <v>2544</v>
      </c>
      <c r="I30" s="5">
        <v>0</v>
      </c>
      <c r="J30" s="5">
        <v>0</v>
      </c>
    </row>
    <row r="31" spans="1:18" ht="15.75" customHeight="1">
      <c r="A31" s="5">
        <v>2020</v>
      </c>
      <c r="B31" s="5" t="s">
        <v>32</v>
      </c>
      <c r="C31" s="5">
        <v>3</v>
      </c>
      <c r="D31" s="5">
        <v>4</v>
      </c>
      <c r="E31" s="5">
        <v>306</v>
      </c>
      <c r="F31" s="5">
        <v>2</v>
      </c>
      <c r="G31" s="5">
        <v>4</v>
      </c>
      <c r="H31" s="5">
        <v>0</v>
      </c>
      <c r="I31" s="5">
        <v>0</v>
      </c>
      <c r="J31" s="5">
        <v>0</v>
      </c>
    </row>
    <row r="32" spans="1:18" ht="15.75" customHeight="1">
      <c r="A32" s="5">
        <v>2020</v>
      </c>
      <c r="B32" s="5" t="s">
        <v>32</v>
      </c>
      <c r="C32" s="5">
        <v>3</v>
      </c>
      <c r="D32" s="5">
        <v>4</v>
      </c>
      <c r="E32" s="5">
        <v>272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</row>
    <row r="33" spans="1:10" ht="15.75" customHeight="1">
      <c r="A33" s="5">
        <v>2020</v>
      </c>
      <c r="B33" s="5" t="s">
        <v>32</v>
      </c>
      <c r="C33" s="5">
        <v>3</v>
      </c>
      <c r="D33" s="5">
        <v>5</v>
      </c>
      <c r="E33" s="5">
        <v>240</v>
      </c>
      <c r="F33" s="5">
        <v>50</v>
      </c>
      <c r="G33" s="5">
        <v>182</v>
      </c>
      <c r="H33" s="5">
        <v>0</v>
      </c>
      <c r="I33" s="5">
        <v>0</v>
      </c>
      <c r="J33" s="5">
        <v>0</v>
      </c>
    </row>
    <row r="34" spans="1:10" ht="15.75" customHeight="1">
      <c r="A34" s="5">
        <v>2020</v>
      </c>
      <c r="B34" s="5" t="s">
        <v>32</v>
      </c>
      <c r="C34" s="5">
        <v>3</v>
      </c>
      <c r="D34" s="5">
        <v>5</v>
      </c>
      <c r="E34" s="5">
        <v>374</v>
      </c>
      <c r="F34" s="5">
        <v>26</v>
      </c>
      <c r="G34" s="5">
        <v>84</v>
      </c>
      <c r="H34" s="5">
        <v>10754</v>
      </c>
      <c r="I34" s="5">
        <v>0</v>
      </c>
      <c r="J34" s="5">
        <v>0</v>
      </c>
    </row>
    <row r="35" spans="1:10" ht="15.75" customHeight="1">
      <c r="A35" s="5">
        <v>2020</v>
      </c>
      <c r="B35" s="5" t="s">
        <v>32</v>
      </c>
      <c r="C35" s="5">
        <v>3</v>
      </c>
      <c r="D35" s="5">
        <v>5</v>
      </c>
      <c r="E35" s="5">
        <v>618</v>
      </c>
      <c r="F35" s="5">
        <v>12</v>
      </c>
      <c r="G35" s="5">
        <v>38</v>
      </c>
      <c r="H35" s="5">
        <v>4346</v>
      </c>
      <c r="I35" s="5">
        <v>0</v>
      </c>
      <c r="J35" s="5">
        <v>0</v>
      </c>
    </row>
    <row r="36" spans="1:10" ht="15.75" customHeight="1">
      <c r="A36" s="5">
        <v>2020</v>
      </c>
      <c r="B36" s="5" t="s">
        <v>52</v>
      </c>
      <c r="C36" s="5">
        <v>4</v>
      </c>
      <c r="D36" s="5">
        <v>1</v>
      </c>
      <c r="E36" s="5">
        <v>848</v>
      </c>
      <c r="F36" s="5">
        <v>22</v>
      </c>
      <c r="G36" s="5">
        <v>18</v>
      </c>
      <c r="H36" s="5">
        <v>16408</v>
      </c>
      <c r="I36" s="5">
        <v>0</v>
      </c>
      <c r="J36" s="5">
        <v>0</v>
      </c>
    </row>
    <row r="37" spans="1:10" ht="15.75" customHeight="1">
      <c r="A37" s="5">
        <v>2020</v>
      </c>
      <c r="B37" s="5" t="s">
        <v>52</v>
      </c>
      <c r="C37" s="5">
        <v>4</v>
      </c>
      <c r="D37" s="5">
        <v>1</v>
      </c>
      <c r="E37" s="5">
        <v>972</v>
      </c>
      <c r="F37" s="5">
        <v>22</v>
      </c>
      <c r="G37" s="5">
        <v>44</v>
      </c>
      <c r="H37" s="5">
        <v>14841</v>
      </c>
      <c r="I37" s="5">
        <v>0</v>
      </c>
      <c r="J37" s="5">
        <v>0</v>
      </c>
    </row>
    <row r="38" spans="1:10" ht="15.75" customHeight="1">
      <c r="A38" s="5">
        <v>2020</v>
      </c>
      <c r="B38" s="5" t="s">
        <v>52</v>
      </c>
      <c r="C38" s="5">
        <v>4</v>
      </c>
      <c r="D38" s="5">
        <v>1</v>
      </c>
      <c r="E38" s="5">
        <v>1120</v>
      </c>
      <c r="F38" s="5">
        <v>28</v>
      </c>
      <c r="G38" s="5">
        <v>78</v>
      </c>
      <c r="H38" s="5">
        <v>25068</v>
      </c>
      <c r="I38" s="5">
        <v>0</v>
      </c>
      <c r="J38" s="5">
        <v>0</v>
      </c>
    </row>
    <row r="39" spans="1:10" ht="15.75" customHeight="1">
      <c r="A39" s="5">
        <v>2020</v>
      </c>
      <c r="B39" s="5" t="s">
        <v>52</v>
      </c>
      <c r="C39" s="5">
        <v>4</v>
      </c>
      <c r="D39" s="5">
        <v>1</v>
      </c>
      <c r="E39" s="5">
        <v>1158</v>
      </c>
      <c r="F39" s="5">
        <v>26</v>
      </c>
      <c r="G39" s="5">
        <v>112</v>
      </c>
      <c r="H39" s="5">
        <v>11693</v>
      </c>
      <c r="I39" s="5">
        <v>0</v>
      </c>
      <c r="J39" s="5">
        <v>0</v>
      </c>
    </row>
    <row r="40" spans="1:10" ht="15.75" customHeight="1">
      <c r="A40" s="5">
        <v>2020</v>
      </c>
      <c r="B40" s="5" t="s">
        <v>52</v>
      </c>
      <c r="C40" s="5">
        <v>4</v>
      </c>
      <c r="D40" s="5">
        <v>1</v>
      </c>
      <c r="E40" s="5">
        <v>1218</v>
      </c>
      <c r="F40" s="5">
        <v>44</v>
      </c>
      <c r="G40" s="5">
        <v>86</v>
      </c>
      <c r="H40" s="5">
        <v>37173</v>
      </c>
      <c r="I40" s="5">
        <v>0</v>
      </c>
      <c r="J40" s="5">
        <v>0</v>
      </c>
    </row>
    <row r="41" spans="1:10" ht="15.75" customHeight="1">
      <c r="A41" s="5">
        <v>2020</v>
      </c>
      <c r="B41" s="5" t="s">
        <v>52</v>
      </c>
      <c r="C41" s="5">
        <v>4</v>
      </c>
      <c r="D41" s="5">
        <v>1</v>
      </c>
      <c r="E41" s="5">
        <v>968</v>
      </c>
      <c r="F41" s="5">
        <v>32</v>
      </c>
      <c r="G41" s="5">
        <v>130</v>
      </c>
      <c r="H41" s="5">
        <v>13961</v>
      </c>
      <c r="I41" s="5">
        <v>0</v>
      </c>
      <c r="J41" s="5">
        <v>0</v>
      </c>
    </row>
    <row r="42" spans="1:10" ht="15.75" customHeight="1">
      <c r="A42" s="5">
        <v>2020</v>
      </c>
      <c r="B42" s="5" t="s">
        <v>52</v>
      </c>
      <c r="C42" s="5">
        <v>4</v>
      </c>
      <c r="D42" s="5">
        <v>1</v>
      </c>
      <c r="E42" s="5">
        <v>1146</v>
      </c>
      <c r="F42" s="5">
        <v>54</v>
      </c>
      <c r="G42" s="5">
        <v>150</v>
      </c>
      <c r="H42" s="5">
        <v>46824</v>
      </c>
      <c r="I42" s="5">
        <v>0</v>
      </c>
      <c r="J42" s="5">
        <v>0</v>
      </c>
    </row>
    <row r="43" spans="1:10" ht="15.75" customHeight="1">
      <c r="A43" s="5">
        <v>2020</v>
      </c>
      <c r="B43" s="5" t="s">
        <v>52</v>
      </c>
      <c r="C43" s="5">
        <v>4</v>
      </c>
      <c r="D43" s="5">
        <v>2</v>
      </c>
      <c r="E43" s="5">
        <v>1130</v>
      </c>
      <c r="F43" s="5">
        <v>40</v>
      </c>
      <c r="G43" s="5">
        <v>192</v>
      </c>
      <c r="H43" s="5">
        <v>24444</v>
      </c>
      <c r="I43" s="5">
        <v>0</v>
      </c>
      <c r="J43" s="5">
        <v>0</v>
      </c>
    </row>
    <row r="44" spans="1:10" ht="15.75" customHeight="1">
      <c r="A44" s="5">
        <v>2020</v>
      </c>
      <c r="B44" s="5" t="s">
        <v>52</v>
      </c>
      <c r="C44" s="5">
        <v>4</v>
      </c>
      <c r="D44" s="5">
        <v>2</v>
      </c>
      <c r="E44" s="5">
        <v>1626</v>
      </c>
      <c r="F44" s="5">
        <v>92</v>
      </c>
      <c r="G44" s="5">
        <v>140</v>
      </c>
      <c r="H44" s="5">
        <v>29575</v>
      </c>
      <c r="I44" s="5">
        <v>0</v>
      </c>
      <c r="J44" s="5">
        <v>0</v>
      </c>
    </row>
    <row r="45" spans="1:10" ht="15.75" customHeight="1">
      <c r="A45" s="5">
        <v>2020</v>
      </c>
      <c r="B45" s="5" t="s">
        <v>52</v>
      </c>
      <c r="C45" s="5">
        <v>4</v>
      </c>
      <c r="D45" s="5">
        <v>2</v>
      </c>
      <c r="E45" s="5">
        <v>1742</v>
      </c>
      <c r="F45" s="5">
        <v>44</v>
      </c>
      <c r="G45" s="5">
        <v>302</v>
      </c>
      <c r="H45" s="5">
        <v>54335</v>
      </c>
      <c r="I45" s="5">
        <v>0</v>
      </c>
      <c r="J45" s="5">
        <v>0</v>
      </c>
    </row>
    <row r="46" spans="1:10" ht="15.75" customHeight="1">
      <c r="A46" s="5">
        <v>2020</v>
      </c>
      <c r="B46" s="5" t="s">
        <v>52</v>
      </c>
      <c r="C46" s="5">
        <v>4</v>
      </c>
      <c r="D46" s="5">
        <v>2</v>
      </c>
      <c r="E46" s="5">
        <v>1708</v>
      </c>
      <c r="F46" s="5">
        <v>82</v>
      </c>
      <c r="G46" s="5">
        <v>372</v>
      </c>
      <c r="H46" s="5">
        <v>34273</v>
      </c>
      <c r="I46" s="5">
        <v>0</v>
      </c>
      <c r="J46" s="5">
        <v>0</v>
      </c>
    </row>
    <row r="47" spans="1:10" ht="15.75" customHeight="1">
      <c r="A47" s="5">
        <v>2020</v>
      </c>
      <c r="B47" s="5" t="s">
        <v>52</v>
      </c>
      <c r="C47" s="5">
        <v>4</v>
      </c>
      <c r="D47" s="5">
        <v>2</v>
      </c>
      <c r="E47" s="5">
        <v>1516</v>
      </c>
      <c r="F47" s="5">
        <v>84</v>
      </c>
      <c r="G47" s="5">
        <v>228</v>
      </c>
      <c r="H47" s="5">
        <v>36443</v>
      </c>
      <c r="I47" s="5">
        <v>0</v>
      </c>
      <c r="J47" s="5">
        <v>0</v>
      </c>
    </row>
    <row r="48" spans="1:10" ht="15.75" customHeight="1">
      <c r="A48" s="5">
        <v>2020</v>
      </c>
      <c r="B48" s="5" t="s">
        <v>52</v>
      </c>
      <c r="C48" s="5">
        <v>4</v>
      </c>
      <c r="D48" s="5">
        <v>2</v>
      </c>
      <c r="E48" s="5">
        <v>2486</v>
      </c>
      <c r="F48" s="5">
        <v>54</v>
      </c>
      <c r="G48" s="5">
        <v>224</v>
      </c>
      <c r="H48" s="5">
        <v>43745</v>
      </c>
      <c r="I48" s="5">
        <v>0</v>
      </c>
      <c r="J48" s="5">
        <v>0</v>
      </c>
    </row>
    <row r="49" spans="1:10" ht="15.75" customHeight="1">
      <c r="A49" s="5">
        <v>2020</v>
      </c>
      <c r="B49" s="5" t="s">
        <v>52</v>
      </c>
      <c r="C49" s="5">
        <v>4</v>
      </c>
      <c r="D49" s="5">
        <v>2</v>
      </c>
      <c r="E49" s="5">
        <v>2062</v>
      </c>
      <c r="F49" s="5">
        <v>74</v>
      </c>
      <c r="G49" s="5">
        <v>334</v>
      </c>
      <c r="H49" s="5">
        <v>48958</v>
      </c>
      <c r="I49" s="5">
        <v>0</v>
      </c>
      <c r="J49" s="5">
        <v>0</v>
      </c>
    </row>
    <row r="50" spans="1:10" ht="15.75" customHeight="1">
      <c r="A50" s="5">
        <v>2020</v>
      </c>
      <c r="B50" s="5" t="s">
        <v>52</v>
      </c>
      <c r="C50" s="5">
        <v>4</v>
      </c>
      <c r="D50" s="5">
        <v>3</v>
      </c>
      <c r="E50" s="5">
        <v>1772</v>
      </c>
      <c r="F50" s="5">
        <v>54</v>
      </c>
      <c r="G50" s="5">
        <v>288</v>
      </c>
      <c r="H50" s="5">
        <v>58092</v>
      </c>
      <c r="I50" s="5">
        <v>0</v>
      </c>
      <c r="J50" s="5">
        <v>0</v>
      </c>
    </row>
    <row r="51" spans="1:10" ht="15.75" customHeight="1">
      <c r="A51" s="5">
        <v>2020</v>
      </c>
      <c r="B51" s="5" t="s">
        <v>52</v>
      </c>
      <c r="C51" s="5">
        <v>4</v>
      </c>
      <c r="D51" s="5">
        <v>3</v>
      </c>
      <c r="E51" s="5">
        <v>2122</v>
      </c>
      <c r="F51" s="5">
        <v>52</v>
      </c>
      <c r="G51" s="5">
        <v>516</v>
      </c>
      <c r="H51" s="5">
        <v>67134</v>
      </c>
      <c r="I51" s="5">
        <v>0</v>
      </c>
      <c r="J51" s="5">
        <v>0</v>
      </c>
    </row>
    <row r="52" spans="1:10" ht="15.75" customHeight="1">
      <c r="A52" s="5">
        <v>2020</v>
      </c>
      <c r="B52" s="5" t="s">
        <v>52</v>
      </c>
      <c r="C52" s="5">
        <v>4</v>
      </c>
      <c r="D52" s="5">
        <v>3</v>
      </c>
      <c r="E52" s="5">
        <v>1844</v>
      </c>
      <c r="F52" s="5">
        <v>76</v>
      </c>
      <c r="G52" s="5">
        <v>546</v>
      </c>
      <c r="H52" s="5">
        <v>64978</v>
      </c>
      <c r="I52" s="5">
        <v>0</v>
      </c>
      <c r="J52" s="5">
        <v>0</v>
      </c>
    </row>
    <row r="53" spans="1:10" ht="15.75" customHeight="1">
      <c r="A53" s="5">
        <v>2020</v>
      </c>
      <c r="B53" s="5" t="s">
        <v>52</v>
      </c>
      <c r="C53" s="5">
        <v>4</v>
      </c>
      <c r="D53" s="5">
        <v>3</v>
      </c>
      <c r="E53" s="5">
        <v>2742</v>
      </c>
      <c r="F53" s="5">
        <v>70</v>
      </c>
      <c r="G53" s="5">
        <v>852</v>
      </c>
      <c r="H53" s="5">
        <v>68697</v>
      </c>
      <c r="I53" s="5">
        <v>0</v>
      </c>
      <c r="J53" s="5">
        <v>0</v>
      </c>
    </row>
    <row r="54" spans="1:10" ht="15.75" customHeight="1">
      <c r="A54" s="5">
        <v>2020</v>
      </c>
      <c r="B54" s="5" t="s">
        <v>52</v>
      </c>
      <c r="C54" s="5">
        <v>4</v>
      </c>
      <c r="D54" s="5">
        <v>3</v>
      </c>
      <c r="E54" s="5">
        <v>3160</v>
      </c>
      <c r="F54" s="5">
        <v>76</v>
      </c>
      <c r="G54" s="5">
        <v>776</v>
      </c>
      <c r="H54" s="5">
        <v>88950</v>
      </c>
      <c r="I54" s="5">
        <v>0</v>
      </c>
      <c r="J54" s="5">
        <v>0</v>
      </c>
    </row>
    <row r="55" spans="1:10" ht="15.75" customHeight="1">
      <c r="A55" s="5">
        <v>2020</v>
      </c>
      <c r="B55" s="5" t="s">
        <v>52</v>
      </c>
      <c r="C55" s="5">
        <v>4</v>
      </c>
      <c r="D55" s="5">
        <v>3</v>
      </c>
      <c r="E55" s="5">
        <v>2478</v>
      </c>
      <c r="F55" s="5">
        <v>66</v>
      </c>
      <c r="G55" s="5">
        <v>838</v>
      </c>
      <c r="H55" s="5">
        <v>38964</v>
      </c>
      <c r="I55" s="5">
        <v>0</v>
      </c>
      <c r="J55" s="5">
        <v>0</v>
      </c>
    </row>
    <row r="56" spans="1:10" ht="15.75" customHeight="1">
      <c r="A56" s="5">
        <v>2020</v>
      </c>
      <c r="B56" s="5" t="s">
        <v>52</v>
      </c>
      <c r="C56" s="5">
        <v>4</v>
      </c>
      <c r="D56" s="5">
        <v>3</v>
      </c>
      <c r="E56" s="5">
        <v>3074</v>
      </c>
      <c r="F56" s="5">
        <v>106</v>
      </c>
      <c r="G56" s="5">
        <v>1406</v>
      </c>
      <c r="H56" s="5">
        <v>102445</v>
      </c>
      <c r="I56" s="5">
        <v>0</v>
      </c>
      <c r="J56" s="5">
        <v>0</v>
      </c>
    </row>
    <row r="57" spans="1:10" ht="15.75" customHeight="1">
      <c r="A57" s="5">
        <v>2020</v>
      </c>
      <c r="B57" s="5" t="s">
        <v>52</v>
      </c>
      <c r="C57" s="5">
        <v>4</v>
      </c>
      <c r="D57" s="5">
        <v>4</v>
      </c>
      <c r="E57" s="5">
        <v>2584</v>
      </c>
      <c r="F57" s="5">
        <v>72</v>
      </c>
      <c r="G57" s="5">
        <v>788</v>
      </c>
      <c r="H57" s="5">
        <v>84970</v>
      </c>
      <c r="I57" s="5">
        <v>0</v>
      </c>
      <c r="J57" s="5">
        <v>0</v>
      </c>
    </row>
    <row r="58" spans="1:10" ht="15.75" customHeight="1">
      <c r="A58" s="5">
        <v>2020</v>
      </c>
      <c r="B58" s="5" t="s">
        <v>52</v>
      </c>
      <c r="C58" s="5">
        <v>4</v>
      </c>
      <c r="D58" s="5">
        <v>4</v>
      </c>
      <c r="E58" s="5">
        <v>3334</v>
      </c>
      <c r="F58" s="5">
        <v>80</v>
      </c>
      <c r="G58" s="5">
        <v>1284</v>
      </c>
      <c r="H58" s="5">
        <v>88882</v>
      </c>
      <c r="I58" s="5">
        <v>0</v>
      </c>
      <c r="J58" s="5">
        <v>0</v>
      </c>
    </row>
    <row r="59" spans="1:10" ht="15.75" customHeight="1">
      <c r="A59" s="5">
        <v>2020</v>
      </c>
      <c r="B59" s="5" t="s">
        <v>52</v>
      </c>
      <c r="C59" s="5">
        <v>4</v>
      </c>
      <c r="D59" s="5">
        <v>4</v>
      </c>
      <c r="E59" s="5">
        <v>2816</v>
      </c>
      <c r="F59" s="5">
        <v>118</v>
      </c>
      <c r="G59" s="5">
        <v>968</v>
      </c>
      <c r="H59" s="5">
        <v>96577</v>
      </c>
      <c r="I59" s="5">
        <v>0</v>
      </c>
      <c r="J59" s="5">
        <v>0</v>
      </c>
    </row>
    <row r="60" spans="1:10" ht="15.75" customHeight="1">
      <c r="A60" s="5">
        <v>2020</v>
      </c>
      <c r="B60" s="5" t="s">
        <v>52</v>
      </c>
      <c r="C60" s="5">
        <v>4</v>
      </c>
      <c r="D60" s="5">
        <v>4</v>
      </c>
      <c r="E60" s="5">
        <v>3670</v>
      </c>
      <c r="F60" s="5">
        <v>88</v>
      </c>
      <c r="G60" s="5">
        <v>884</v>
      </c>
      <c r="H60" s="5">
        <v>95691</v>
      </c>
      <c r="I60" s="5">
        <v>0</v>
      </c>
      <c r="J60" s="5">
        <v>0</v>
      </c>
    </row>
    <row r="61" spans="1:10" ht="15.75" customHeight="1">
      <c r="A61" s="5">
        <v>2020</v>
      </c>
      <c r="B61" s="5" t="s">
        <v>52</v>
      </c>
      <c r="C61" s="5">
        <v>4</v>
      </c>
      <c r="D61" s="5">
        <v>4</v>
      </c>
      <c r="E61" s="5">
        <v>3214</v>
      </c>
      <c r="F61" s="5">
        <v>112</v>
      </c>
      <c r="G61" s="5">
        <v>1170</v>
      </c>
      <c r="H61" s="5">
        <v>88954</v>
      </c>
      <c r="I61" s="5">
        <v>0</v>
      </c>
      <c r="J61" s="5">
        <v>0</v>
      </c>
    </row>
    <row r="62" spans="1:10" ht="15.75" customHeight="1">
      <c r="A62" s="5">
        <v>2020</v>
      </c>
      <c r="B62" s="5" t="s">
        <v>52</v>
      </c>
      <c r="C62" s="5">
        <v>4</v>
      </c>
      <c r="D62" s="5">
        <v>4</v>
      </c>
      <c r="E62" s="5">
        <v>3136</v>
      </c>
      <c r="F62" s="5">
        <v>116</v>
      </c>
      <c r="G62" s="5">
        <v>1160</v>
      </c>
      <c r="H62" s="5">
        <v>104817</v>
      </c>
      <c r="I62" s="5">
        <v>0</v>
      </c>
      <c r="J62" s="5">
        <v>0</v>
      </c>
    </row>
    <row r="63" spans="1:10" ht="15.75" customHeight="1">
      <c r="A63" s="5">
        <v>2020</v>
      </c>
      <c r="B63" s="5" t="s">
        <v>52</v>
      </c>
      <c r="C63" s="5">
        <v>4</v>
      </c>
      <c r="D63" s="5">
        <v>4</v>
      </c>
      <c r="E63" s="5">
        <v>3804</v>
      </c>
      <c r="F63" s="5">
        <v>138</v>
      </c>
      <c r="G63" s="5">
        <v>1272</v>
      </c>
      <c r="H63" s="5">
        <v>111884</v>
      </c>
      <c r="I63" s="5">
        <v>0</v>
      </c>
      <c r="J63" s="5">
        <v>0</v>
      </c>
    </row>
    <row r="64" spans="1:10" ht="15.75" customHeight="1">
      <c r="A64" s="5">
        <v>2020</v>
      </c>
      <c r="B64" s="5" t="s">
        <v>52</v>
      </c>
      <c r="C64" s="5">
        <v>4</v>
      </c>
      <c r="D64" s="5">
        <v>5</v>
      </c>
      <c r="E64" s="5">
        <v>3410</v>
      </c>
      <c r="F64" s="5">
        <v>142</v>
      </c>
      <c r="G64" s="5">
        <v>1380</v>
      </c>
      <c r="H64" s="5">
        <v>123620</v>
      </c>
      <c r="I64" s="5">
        <v>0</v>
      </c>
      <c r="J64" s="5">
        <v>0</v>
      </c>
    </row>
    <row r="65" spans="1:10" ht="15.75" customHeight="1">
      <c r="A65" s="5">
        <v>2020</v>
      </c>
      <c r="B65" s="5" t="s">
        <v>52</v>
      </c>
      <c r="C65" s="5">
        <v>4</v>
      </c>
      <c r="D65" s="5">
        <v>5</v>
      </c>
      <c r="E65" s="5">
        <v>3604</v>
      </c>
      <c r="F65" s="5">
        <v>150</v>
      </c>
      <c r="G65" s="5">
        <v>1260</v>
      </c>
      <c r="H65" s="5">
        <v>140722</v>
      </c>
      <c r="I65" s="5">
        <v>0</v>
      </c>
      <c r="J65" s="5">
        <v>0</v>
      </c>
    </row>
    <row r="66" spans="1:10" ht="15.75" customHeight="1">
      <c r="A66" s="5">
        <v>2020</v>
      </c>
      <c r="B66" s="5" t="s">
        <v>53</v>
      </c>
      <c r="C66" s="5">
        <v>5</v>
      </c>
      <c r="D66" s="5">
        <v>1</v>
      </c>
      <c r="E66" s="5">
        <v>4792</v>
      </c>
      <c r="F66" s="5">
        <v>154</v>
      </c>
      <c r="G66" s="5">
        <v>1924</v>
      </c>
      <c r="H66" s="5">
        <v>140237</v>
      </c>
      <c r="I66" s="5">
        <v>0</v>
      </c>
      <c r="J66" s="5">
        <v>0</v>
      </c>
    </row>
    <row r="67" spans="1:10" ht="15.75" customHeight="1">
      <c r="A67" s="5">
        <v>2020</v>
      </c>
      <c r="B67" s="5" t="s">
        <v>53</v>
      </c>
      <c r="C67" s="5">
        <v>5</v>
      </c>
      <c r="D67" s="5">
        <v>1</v>
      </c>
      <c r="E67" s="5">
        <v>5128</v>
      </c>
      <c r="F67" s="5">
        <v>184</v>
      </c>
      <c r="G67" s="5">
        <v>1662</v>
      </c>
      <c r="H67" s="5">
        <v>144889</v>
      </c>
      <c r="I67" s="5">
        <v>0</v>
      </c>
      <c r="J67" s="5">
        <v>0</v>
      </c>
    </row>
    <row r="68" spans="1:10" ht="15.75" customHeight="1">
      <c r="A68" s="5">
        <v>2020</v>
      </c>
      <c r="B68" s="5" t="s">
        <v>53</v>
      </c>
      <c r="C68" s="5">
        <v>5</v>
      </c>
      <c r="D68" s="5">
        <v>1</v>
      </c>
      <c r="E68" s="5">
        <v>5904</v>
      </c>
      <c r="F68" s="5">
        <v>280</v>
      </c>
      <c r="G68" s="5">
        <v>1822</v>
      </c>
      <c r="H68" s="5">
        <v>137827</v>
      </c>
      <c r="I68" s="5">
        <v>0</v>
      </c>
      <c r="J68" s="5">
        <v>0</v>
      </c>
    </row>
    <row r="69" spans="1:10" ht="15.75" customHeight="1">
      <c r="A69" s="5">
        <v>2020</v>
      </c>
      <c r="B69" s="5" t="s">
        <v>53</v>
      </c>
      <c r="C69" s="5">
        <v>5</v>
      </c>
      <c r="D69" s="5">
        <v>1</v>
      </c>
      <c r="E69" s="5">
        <v>7312</v>
      </c>
      <c r="F69" s="5">
        <v>206</v>
      </c>
      <c r="G69" s="5">
        <v>2164</v>
      </c>
      <c r="H69" s="5">
        <v>161706</v>
      </c>
      <c r="I69" s="5">
        <v>0</v>
      </c>
      <c r="J69" s="5">
        <v>0</v>
      </c>
    </row>
    <row r="70" spans="1:10" ht="15.75" customHeight="1">
      <c r="A70" s="5">
        <v>2020</v>
      </c>
      <c r="B70" s="5" t="s">
        <v>53</v>
      </c>
      <c r="C70" s="5">
        <v>5</v>
      </c>
      <c r="D70" s="5">
        <v>1</v>
      </c>
      <c r="E70" s="5">
        <v>5942</v>
      </c>
      <c r="F70" s="5">
        <v>256</v>
      </c>
      <c r="G70" s="5">
        <v>2590</v>
      </c>
      <c r="H70" s="5">
        <v>160826</v>
      </c>
      <c r="I70" s="5">
        <v>0</v>
      </c>
      <c r="J70" s="5">
        <v>0</v>
      </c>
    </row>
    <row r="71" spans="1:10" ht="15.75" customHeight="1">
      <c r="A71" s="5">
        <v>2020</v>
      </c>
      <c r="B71" s="5" t="s">
        <v>53</v>
      </c>
      <c r="C71" s="5">
        <v>5</v>
      </c>
      <c r="D71" s="5">
        <v>1</v>
      </c>
      <c r="E71" s="5">
        <v>7204</v>
      </c>
      <c r="F71" s="5">
        <v>182</v>
      </c>
      <c r="G71" s="5">
        <v>2322</v>
      </c>
      <c r="H71" s="5">
        <v>150112</v>
      </c>
      <c r="I71" s="5">
        <v>0</v>
      </c>
      <c r="J71" s="5">
        <v>0</v>
      </c>
    </row>
    <row r="72" spans="1:10" ht="15.75" customHeight="1">
      <c r="A72" s="5">
        <v>2020</v>
      </c>
      <c r="B72" s="5" t="s">
        <v>53</v>
      </c>
      <c r="C72" s="5">
        <v>5</v>
      </c>
      <c r="D72" s="5">
        <v>1</v>
      </c>
      <c r="E72" s="5">
        <v>6688</v>
      </c>
      <c r="F72" s="5">
        <v>208</v>
      </c>
      <c r="G72" s="5">
        <v>2950</v>
      </c>
      <c r="H72" s="5">
        <v>161621</v>
      </c>
      <c r="I72" s="5">
        <v>0</v>
      </c>
      <c r="J72" s="5">
        <v>0</v>
      </c>
    </row>
    <row r="73" spans="1:10" ht="15.75" customHeight="1">
      <c r="A73" s="5">
        <v>2020</v>
      </c>
      <c r="B73" s="5" t="s">
        <v>53</v>
      </c>
      <c r="C73" s="5">
        <v>5</v>
      </c>
      <c r="D73" s="5">
        <v>2</v>
      </c>
      <c r="E73" s="5">
        <v>6678</v>
      </c>
      <c r="F73" s="5">
        <v>194</v>
      </c>
      <c r="G73" s="5">
        <v>2222</v>
      </c>
      <c r="H73" s="5">
        <v>169610</v>
      </c>
      <c r="I73" s="5">
        <v>0</v>
      </c>
      <c r="J73" s="5">
        <v>0</v>
      </c>
    </row>
    <row r="74" spans="1:10" ht="15.75" customHeight="1">
      <c r="A74" s="5">
        <v>2020</v>
      </c>
      <c r="B74" s="5" t="s">
        <v>53</v>
      </c>
      <c r="C74" s="5">
        <v>5</v>
      </c>
      <c r="D74" s="5">
        <v>2</v>
      </c>
      <c r="E74" s="5">
        <v>6350</v>
      </c>
      <c r="F74" s="5">
        <v>232</v>
      </c>
      <c r="G74" s="5">
        <v>2828</v>
      </c>
      <c r="H74" s="5">
        <v>171076</v>
      </c>
      <c r="I74" s="5">
        <v>0</v>
      </c>
      <c r="J74" s="5">
        <v>0</v>
      </c>
    </row>
    <row r="75" spans="1:10" ht="15.75" customHeight="1">
      <c r="A75" s="5">
        <v>2020</v>
      </c>
      <c r="B75" s="5" t="s">
        <v>53</v>
      </c>
      <c r="C75" s="5">
        <v>5</v>
      </c>
      <c r="D75" s="5">
        <v>2</v>
      </c>
      <c r="E75" s="5">
        <v>8622</v>
      </c>
      <c r="F75" s="5">
        <v>224</v>
      </c>
      <c r="G75" s="5">
        <v>3338</v>
      </c>
      <c r="H75" s="5">
        <v>161028</v>
      </c>
      <c r="I75" s="5">
        <v>0</v>
      </c>
      <c r="J75" s="5">
        <v>0</v>
      </c>
    </row>
    <row r="76" spans="1:10" ht="15.75" customHeight="1">
      <c r="A76" s="5">
        <v>2020</v>
      </c>
      <c r="B76" s="5" t="s">
        <v>53</v>
      </c>
      <c r="C76" s="5">
        <v>5</v>
      </c>
      <c r="D76" s="5">
        <v>2</v>
      </c>
      <c r="E76" s="5">
        <v>7184</v>
      </c>
      <c r="F76" s="5">
        <v>162</v>
      </c>
      <c r="G76" s="5">
        <v>3158</v>
      </c>
      <c r="H76" s="5">
        <v>152513</v>
      </c>
      <c r="I76" s="5">
        <v>0</v>
      </c>
      <c r="J76" s="5">
        <v>0</v>
      </c>
    </row>
    <row r="77" spans="1:10" ht="15.75" customHeight="1">
      <c r="A77" s="5">
        <v>2020</v>
      </c>
      <c r="B77" s="5" t="s">
        <v>53</v>
      </c>
      <c r="C77" s="5">
        <v>5</v>
      </c>
      <c r="D77" s="5">
        <v>2</v>
      </c>
      <c r="E77" s="5">
        <v>7124</v>
      </c>
      <c r="F77" s="5">
        <v>240</v>
      </c>
      <c r="G77" s="5">
        <v>3810</v>
      </c>
      <c r="H77" s="5">
        <v>184348</v>
      </c>
      <c r="I77" s="5">
        <v>0</v>
      </c>
      <c r="J77" s="5">
        <v>0</v>
      </c>
    </row>
    <row r="78" spans="1:10" ht="15.75" customHeight="1">
      <c r="A78" s="5">
        <v>2020</v>
      </c>
      <c r="B78" s="5" t="s">
        <v>53</v>
      </c>
      <c r="C78" s="5">
        <v>5</v>
      </c>
      <c r="D78" s="5">
        <v>2</v>
      </c>
      <c r="E78" s="5">
        <v>7452</v>
      </c>
      <c r="F78" s="5">
        <v>274</v>
      </c>
      <c r="G78" s="5">
        <v>3926</v>
      </c>
      <c r="H78" s="5">
        <v>187617</v>
      </c>
      <c r="I78" s="5">
        <v>0</v>
      </c>
      <c r="J78" s="5">
        <v>0</v>
      </c>
    </row>
    <row r="79" spans="1:10" ht="15.75" customHeight="1">
      <c r="A79" s="5">
        <v>2020</v>
      </c>
      <c r="B79" s="5" t="s">
        <v>53</v>
      </c>
      <c r="C79" s="5">
        <v>5</v>
      </c>
      <c r="D79" s="5">
        <v>2</v>
      </c>
      <c r="E79" s="5">
        <v>7982</v>
      </c>
      <c r="F79" s="5">
        <v>194</v>
      </c>
      <c r="G79" s="5">
        <v>3188</v>
      </c>
      <c r="H79" s="5">
        <v>195775</v>
      </c>
      <c r="I79" s="5">
        <v>0</v>
      </c>
      <c r="J79" s="5">
        <v>0</v>
      </c>
    </row>
    <row r="80" spans="1:10" ht="15.75" customHeight="1">
      <c r="A80" s="5">
        <v>2020</v>
      </c>
      <c r="B80" s="5" t="s">
        <v>53</v>
      </c>
      <c r="C80" s="5">
        <v>5</v>
      </c>
      <c r="D80" s="5">
        <v>3</v>
      </c>
      <c r="E80" s="5">
        <v>7616</v>
      </c>
      <c r="F80" s="5">
        <v>208</v>
      </c>
      <c r="G80" s="5">
        <v>4468</v>
      </c>
      <c r="H80" s="5">
        <v>194504</v>
      </c>
      <c r="I80" s="5">
        <v>0</v>
      </c>
      <c r="J80" s="5">
        <v>0</v>
      </c>
    </row>
    <row r="81" spans="1:10" ht="15.75" customHeight="1">
      <c r="A81" s="5">
        <v>2020</v>
      </c>
      <c r="B81" s="5" t="s">
        <v>53</v>
      </c>
      <c r="C81" s="5">
        <v>5</v>
      </c>
      <c r="D81" s="5">
        <v>3</v>
      </c>
      <c r="E81" s="5">
        <v>9588</v>
      </c>
      <c r="F81" s="5">
        <v>240</v>
      </c>
      <c r="G81" s="5">
        <v>8024</v>
      </c>
      <c r="H81" s="5">
        <v>198953</v>
      </c>
      <c r="I81" s="5">
        <v>0</v>
      </c>
      <c r="J81" s="5">
        <v>0</v>
      </c>
    </row>
    <row r="82" spans="1:10" ht="15.75" customHeight="1">
      <c r="A82" s="5">
        <v>2020</v>
      </c>
      <c r="B82" s="5" t="s">
        <v>53</v>
      </c>
      <c r="C82" s="5">
        <v>5</v>
      </c>
      <c r="D82" s="5">
        <v>3</v>
      </c>
      <c r="E82" s="5">
        <v>10098</v>
      </c>
      <c r="F82" s="5">
        <v>304</v>
      </c>
      <c r="G82" s="5">
        <v>5076</v>
      </c>
      <c r="H82" s="5">
        <v>193873</v>
      </c>
      <c r="I82" s="5">
        <v>0</v>
      </c>
      <c r="J82" s="5">
        <v>0</v>
      </c>
    </row>
    <row r="83" spans="1:10" ht="15.75" customHeight="1">
      <c r="A83" s="5">
        <v>2020</v>
      </c>
      <c r="B83" s="5" t="s">
        <v>53</v>
      </c>
      <c r="C83" s="5">
        <v>5</v>
      </c>
      <c r="D83" s="5">
        <v>3</v>
      </c>
      <c r="E83" s="5">
        <v>9256</v>
      </c>
      <c r="F83" s="5">
        <v>262</v>
      </c>
      <c r="G83" s="5">
        <v>4964</v>
      </c>
      <c r="H83" s="5">
        <v>209796</v>
      </c>
      <c r="I83" s="5">
        <v>0</v>
      </c>
      <c r="J83" s="5">
        <v>0</v>
      </c>
    </row>
    <row r="84" spans="1:10" ht="15.75" customHeight="1">
      <c r="A84" s="5">
        <v>2020</v>
      </c>
      <c r="B84" s="5" t="s">
        <v>53</v>
      </c>
      <c r="C84" s="5">
        <v>5</v>
      </c>
      <c r="D84" s="5">
        <v>3</v>
      </c>
      <c r="E84" s="5">
        <v>12308</v>
      </c>
      <c r="F84" s="5">
        <v>292</v>
      </c>
      <c r="G84" s="5">
        <v>6064</v>
      </c>
      <c r="H84" s="5">
        <v>224601</v>
      </c>
      <c r="I84" s="5">
        <v>0</v>
      </c>
      <c r="J84" s="5">
        <v>0</v>
      </c>
    </row>
    <row r="85" spans="1:10" ht="15.75" customHeight="1">
      <c r="A85" s="5">
        <v>2020</v>
      </c>
      <c r="B85" s="5" t="s">
        <v>53</v>
      </c>
      <c r="C85" s="5">
        <v>5</v>
      </c>
      <c r="D85" s="5">
        <v>3</v>
      </c>
      <c r="E85" s="5">
        <v>11440</v>
      </c>
      <c r="F85" s="5">
        <v>268</v>
      </c>
      <c r="G85" s="5">
        <v>6226</v>
      </c>
      <c r="H85" s="5">
        <v>221886</v>
      </c>
      <c r="I85" s="5">
        <v>0</v>
      </c>
      <c r="J85" s="5">
        <v>0</v>
      </c>
    </row>
    <row r="86" spans="1:10" ht="15.75" customHeight="1">
      <c r="A86" s="5">
        <v>2020</v>
      </c>
      <c r="B86" s="5" t="s">
        <v>53</v>
      </c>
      <c r="C86" s="5">
        <v>5</v>
      </c>
      <c r="D86" s="5">
        <v>3</v>
      </c>
      <c r="E86" s="5">
        <v>12046</v>
      </c>
      <c r="F86" s="5">
        <v>296</v>
      </c>
      <c r="G86" s="5">
        <v>6262</v>
      </c>
      <c r="H86" s="5">
        <v>226192</v>
      </c>
      <c r="I86" s="5">
        <v>0</v>
      </c>
      <c r="J86" s="5">
        <v>0</v>
      </c>
    </row>
    <row r="87" spans="1:10" ht="15.75" customHeight="1">
      <c r="A87" s="5">
        <v>2020</v>
      </c>
      <c r="B87" s="5" t="s">
        <v>53</v>
      </c>
      <c r="C87" s="5">
        <v>5</v>
      </c>
      <c r="D87" s="5">
        <v>4</v>
      </c>
      <c r="E87" s="5">
        <v>13072</v>
      </c>
      <c r="F87" s="5">
        <v>284</v>
      </c>
      <c r="G87" s="5">
        <v>6560</v>
      </c>
      <c r="H87" s="5">
        <v>240570</v>
      </c>
      <c r="I87" s="5">
        <v>0</v>
      </c>
      <c r="J87" s="5">
        <v>0</v>
      </c>
    </row>
    <row r="88" spans="1:10" ht="15.75" customHeight="1">
      <c r="A88" s="5">
        <v>2020</v>
      </c>
      <c r="B88" s="5" t="s">
        <v>53</v>
      </c>
      <c r="C88" s="5">
        <v>5</v>
      </c>
      <c r="D88" s="5">
        <v>4</v>
      </c>
      <c r="E88" s="5">
        <v>13330</v>
      </c>
      <c r="F88" s="5">
        <v>284</v>
      </c>
      <c r="G88" s="5">
        <v>5152</v>
      </c>
      <c r="H88" s="5">
        <v>236187</v>
      </c>
      <c r="I88" s="5">
        <v>0</v>
      </c>
      <c r="J88" s="5">
        <v>0</v>
      </c>
    </row>
    <row r="89" spans="1:10" ht="15.75" customHeight="1">
      <c r="A89" s="5">
        <v>2020</v>
      </c>
      <c r="B89" s="5" t="s">
        <v>53</v>
      </c>
      <c r="C89" s="5">
        <v>5</v>
      </c>
      <c r="D89" s="5">
        <v>4</v>
      </c>
      <c r="E89" s="5">
        <v>14222</v>
      </c>
      <c r="F89" s="5">
        <v>312</v>
      </c>
      <c r="G89" s="5">
        <v>6570</v>
      </c>
      <c r="H89" s="5">
        <v>220803</v>
      </c>
      <c r="I89" s="5">
        <v>0</v>
      </c>
      <c r="J89" s="5">
        <v>0</v>
      </c>
    </row>
    <row r="90" spans="1:10" ht="15.75" customHeight="1">
      <c r="A90" s="5">
        <v>2020</v>
      </c>
      <c r="B90" s="5" t="s">
        <v>53</v>
      </c>
      <c r="C90" s="5">
        <v>5</v>
      </c>
      <c r="D90" s="5">
        <v>4</v>
      </c>
      <c r="E90" s="5">
        <v>12828</v>
      </c>
      <c r="F90" s="5">
        <v>298</v>
      </c>
      <c r="G90" s="5">
        <v>6024</v>
      </c>
      <c r="H90" s="5">
        <v>211522</v>
      </c>
      <c r="I90" s="5">
        <v>0</v>
      </c>
      <c r="J90" s="5">
        <v>0</v>
      </c>
    </row>
    <row r="91" spans="1:10" ht="15.75" customHeight="1">
      <c r="A91" s="5">
        <v>2020</v>
      </c>
      <c r="B91" s="5" t="s">
        <v>53</v>
      </c>
      <c r="C91" s="5">
        <v>5</v>
      </c>
      <c r="D91" s="5">
        <v>4</v>
      </c>
      <c r="E91" s="5">
        <v>11814</v>
      </c>
      <c r="F91" s="5">
        <v>346</v>
      </c>
      <c r="G91" s="5">
        <v>7170</v>
      </c>
      <c r="H91" s="5">
        <v>222584</v>
      </c>
      <c r="I91" s="5">
        <v>0</v>
      </c>
      <c r="J91" s="5">
        <v>0</v>
      </c>
    </row>
    <row r="92" spans="1:10" ht="15.75" customHeight="1">
      <c r="A92" s="5">
        <v>2020</v>
      </c>
      <c r="B92" s="5" t="s">
        <v>53</v>
      </c>
      <c r="C92" s="5">
        <v>5</v>
      </c>
      <c r="D92" s="5">
        <v>4</v>
      </c>
      <c r="E92" s="5">
        <v>14492</v>
      </c>
      <c r="F92" s="5">
        <v>376</v>
      </c>
      <c r="G92" s="5">
        <v>6868</v>
      </c>
      <c r="H92" s="5">
        <v>237058</v>
      </c>
      <c r="I92" s="5">
        <v>0</v>
      </c>
      <c r="J92" s="5">
        <v>0</v>
      </c>
    </row>
    <row r="93" spans="1:10" ht="15.75" customHeight="1">
      <c r="A93" s="5">
        <v>2020</v>
      </c>
      <c r="B93" s="5" t="s">
        <v>53</v>
      </c>
      <c r="C93" s="5">
        <v>5</v>
      </c>
      <c r="D93" s="5">
        <v>4</v>
      </c>
      <c r="E93" s="5">
        <v>14508</v>
      </c>
      <c r="F93" s="5">
        <v>352</v>
      </c>
      <c r="G93" s="5">
        <v>6342</v>
      </c>
      <c r="H93" s="5">
        <v>257359</v>
      </c>
      <c r="I93" s="5">
        <v>0</v>
      </c>
      <c r="J93" s="5">
        <v>0</v>
      </c>
    </row>
    <row r="94" spans="1:10" ht="15.75" customHeight="1">
      <c r="A94" s="5">
        <v>2020</v>
      </c>
      <c r="B94" s="5" t="s">
        <v>53</v>
      </c>
      <c r="C94" s="5">
        <v>5</v>
      </c>
      <c r="D94" s="5">
        <v>5</v>
      </c>
      <c r="E94" s="5">
        <v>16276</v>
      </c>
      <c r="F94" s="5">
        <v>536</v>
      </c>
      <c r="G94" s="5">
        <v>23470</v>
      </c>
      <c r="H94" s="5">
        <v>288933</v>
      </c>
      <c r="I94" s="5">
        <v>0</v>
      </c>
      <c r="J94" s="5">
        <v>0</v>
      </c>
    </row>
    <row r="95" spans="1:10" ht="15.75" customHeight="1">
      <c r="A95" s="5">
        <v>2020</v>
      </c>
      <c r="B95" s="5" t="s">
        <v>53</v>
      </c>
      <c r="C95" s="5">
        <v>5</v>
      </c>
      <c r="D95" s="5">
        <v>5</v>
      </c>
      <c r="E95" s="5">
        <v>16728</v>
      </c>
      <c r="F95" s="5">
        <v>410</v>
      </c>
      <c r="G95" s="5">
        <v>8606</v>
      </c>
      <c r="H95" s="5">
        <v>273774</v>
      </c>
      <c r="I95" s="5">
        <v>0</v>
      </c>
      <c r="J95" s="5">
        <v>0</v>
      </c>
    </row>
    <row r="96" spans="1:10" ht="15.75" customHeight="1">
      <c r="A96" s="5">
        <v>2020</v>
      </c>
      <c r="B96" s="5" t="s">
        <v>53</v>
      </c>
      <c r="C96" s="5">
        <v>5</v>
      </c>
      <c r="D96" s="5">
        <v>5</v>
      </c>
      <c r="E96" s="5">
        <v>17578</v>
      </c>
      <c r="F96" s="5">
        <v>444</v>
      </c>
      <c r="G96" s="5">
        <v>9856</v>
      </c>
      <c r="H96" s="5">
        <v>244946</v>
      </c>
      <c r="I96" s="5">
        <v>0</v>
      </c>
      <c r="J96" s="5">
        <v>0</v>
      </c>
    </row>
    <row r="97" spans="1:10" ht="15.75" customHeight="1">
      <c r="A97" s="5">
        <v>2020</v>
      </c>
      <c r="B97" s="5" t="s">
        <v>54</v>
      </c>
      <c r="C97" s="5">
        <v>6</v>
      </c>
      <c r="D97" s="5">
        <v>1</v>
      </c>
      <c r="E97" s="5">
        <v>15448</v>
      </c>
      <c r="F97" s="5">
        <v>402</v>
      </c>
      <c r="G97" s="5">
        <v>7764</v>
      </c>
      <c r="H97" s="5">
        <v>251761</v>
      </c>
      <c r="I97" s="5">
        <v>0</v>
      </c>
      <c r="J97" s="5">
        <v>0</v>
      </c>
    </row>
    <row r="98" spans="1:10" ht="15.75" customHeight="1">
      <c r="A98" s="5">
        <v>2020</v>
      </c>
      <c r="B98" s="5" t="s">
        <v>54</v>
      </c>
      <c r="C98" s="5">
        <v>6</v>
      </c>
      <c r="D98" s="5">
        <v>1</v>
      </c>
      <c r="E98" s="5">
        <v>17624</v>
      </c>
      <c r="F98" s="5">
        <v>444</v>
      </c>
      <c r="G98" s="5">
        <v>9062</v>
      </c>
      <c r="H98" s="5">
        <v>289612</v>
      </c>
      <c r="I98" s="5">
        <v>0</v>
      </c>
      <c r="J98" s="5">
        <v>0</v>
      </c>
    </row>
    <row r="99" spans="1:10" ht="15.75" customHeight="1">
      <c r="A99" s="5">
        <v>2020</v>
      </c>
      <c r="B99" s="5" t="s">
        <v>54</v>
      </c>
      <c r="C99" s="5">
        <v>6</v>
      </c>
      <c r="D99" s="5">
        <v>1</v>
      </c>
      <c r="E99" s="5">
        <v>19376</v>
      </c>
      <c r="F99" s="5">
        <v>518</v>
      </c>
      <c r="G99" s="5">
        <v>7578</v>
      </c>
      <c r="H99" s="5">
        <v>298140</v>
      </c>
      <c r="I99" s="5">
        <v>0</v>
      </c>
      <c r="J99" s="5">
        <v>0</v>
      </c>
    </row>
    <row r="100" spans="1:10" ht="15.75" customHeight="1">
      <c r="A100" s="5">
        <v>2020</v>
      </c>
      <c r="B100" s="5" t="s">
        <v>54</v>
      </c>
      <c r="C100" s="5">
        <v>6</v>
      </c>
      <c r="D100" s="5">
        <v>1</v>
      </c>
      <c r="E100" s="5">
        <v>19694</v>
      </c>
      <c r="F100" s="5">
        <v>548</v>
      </c>
      <c r="G100" s="5">
        <v>8780</v>
      </c>
      <c r="H100" s="5">
        <v>294048</v>
      </c>
      <c r="I100" s="5">
        <v>0</v>
      </c>
      <c r="J100" s="5">
        <v>0</v>
      </c>
    </row>
    <row r="101" spans="1:10" ht="15.75" customHeight="1">
      <c r="A101" s="5">
        <v>2020</v>
      </c>
      <c r="B101" s="5" t="s">
        <v>54</v>
      </c>
      <c r="C101" s="5">
        <v>6</v>
      </c>
      <c r="D101" s="5">
        <v>1</v>
      </c>
      <c r="E101" s="5">
        <v>18944</v>
      </c>
      <c r="F101" s="5">
        <v>572</v>
      </c>
      <c r="G101" s="5">
        <v>9542</v>
      </c>
      <c r="H101" s="5">
        <v>290371</v>
      </c>
      <c r="I101" s="5">
        <v>0</v>
      </c>
      <c r="J101" s="5">
        <v>0</v>
      </c>
    </row>
    <row r="102" spans="1:10" ht="15.75" customHeight="1">
      <c r="A102" s="5">
        <v>2020</v>
      </c>
      <c r="B102" s="5" t="s">
        <v>54</v>
      </c>
      <c r="C102" s="5">
        <v>6</v>
      </c>
      <c r="D102" s="5">
        <v>1</v>
      </c>
      <c r="E102" s="5">
        <v>20816</v>
      </c>
      <c r="F102" s="5">
        <v>594</v>
      </c>
      <c r="G102" s="5">
        <v>10866</v>
      </c>
      <c r="H102" s="5">
        <v>303109</v>
      </c>
      <c r="I102" s="5">
        <v>0</v>
      </c>
      <c r="J102" s="5">
        <v>0</v>
      </c>
    </row>
    <row r="103" spans="1:10" ht="15.75" customHeight="1">
      <c r="A103" s="5">
        <v>2020</v>
      </c>
      <c r="B103" s="5" t="s">
        <v>54</v>
      </c>
      <c r="C103" s="5">
        <v>6</v>
      </c>
      <c r="D103" s="5">
        <v>1</v>
      </c>
      <c r="E103" s="5">
        <v>21764</v>
      </c>
      <c r="F103" s="5">
        <v>522</v>
      </c>
      <c r="G103" s="5">
        <v>10382</v>
      </c>
      <c r="H103" s="5">
        <v>269265</v>
      </c>
      <c r="I103" s="5">
        <v>0</v>
      </c>
      <c r="J103" s="5">
        <v>0</v>
      </c>
    </row>
    <row r="104" spans="1:10" ht="15.75" customHeight="1">
      <c r="A104" s="5">
        <v>2020</v>
      </c>
      <c r="B104" s="5" t="s">
        <v>54</v>
      </c>
      <c r="C104" s="5">
        <v>6</v>
      </c>
      <c r="D104" s="5">
        <v>2</v>
      </c>
      <c r="E104" s="5">
        <v>17072</v>
      </c>
      <c r="F104" s="5">
        <v>542</v>
      </c>
      <c r="G104" s="5">
        <v>10342</v>
      </c>
      <c r="H104" s="5">
        <v>294113</v>
      </c>
      <c r="I104" s="5">
        <v>0</v>
      </c>
      <c r="J104" s="5">
        <v>0</v>
      </c>
    </row>
    <row r="105" spans="1:10" ht="15.75" customHeight="1">
      <c r="A105" s="5">
        <v>2020</v>
      </c>
      <c r="B105" s="5" t="s">
        <v>54</v>
      </c>
      <c r="C105" s="5">
        <v>6</v>
      </c>
      <c r="D105" s="5">
        <v>2</v>
      </c>
      <c r="E105" s="5">
        <v>19962</v>
      </c>
      <c r="F105" s="5">
        <v>544</v>
      </c>
      <c r="G105" s="5">
        <v>11268</v>
      </c>
      <c r="H105" s="5">
        <v>305461</v>
      </c>
      <c r="I105" s="5">
        <v>0</v>
      </c>
      <c r="J105" s="5">
        <v>0</v>
      </c>
    </row>
    <row r="106" spans="1:10" ht="15.75" customHeight="1">
      <c r="A106" s="5">
        <v>2020</v>
      </c>
      <c r="B106" s="5" t="s">
        <v>54</v>
      </c>
      <c r="C106" s="5">
        <v>6</v>
      </c>
      <c r="D106" s="5">
        <v>2</v>
      </c>
      <c r="E106" s="5">
        <v>22312</v>
      </c>
      <c r="F106" s="5">
        <v>716</v>
      </c>
      <c r="G106" s="5">
        <v>12550</v>
      </c>
      <c r="H106" s="5">
        <v>305473</v>
      </c>
      <c r="I106" s="5">
        <v>0</v>
      </c>
      <c r="J106" s="5">
        <v>0</v>
      </c>
    </row>
    <row r="107" spans="1:10" ht="15.75" customHeight="1">
      <c r="A107" s="5">
        <v>2020</v>
      </c>
      <c r="B107" s="5" t="s">
        <v>54</v>
      </c>
      <c r="C107" s="5">
        <v>6</v>
      </c>
      <c r="D107" s="5">
        <v>2</v>
      </c>
      <c r="E107" s="5">
        <v>22270</v>
      </c>
      <c r="F107" s="5">
        <v>788</v>
      </c>
      <c r="G107" s="5">
        <v>12088</v>
      </c>
      <c r="H107" s="5">
        <v>319844</v>
      </c>
      <c r="I107" s="5">
        <v>0</v>
      </c>
      <c r="J107" s="5">
        <v>0</v>
      </c>
    </row>
    <row r="108" spans="1:10" ht="15.75" customHeight="1">
      <c r="A108" s="5">
        <v>2020</v>
      </c>
      <c r="B108" s="5" t="s">
        <v>54</v>
      </c>
      <c r="C108" s="5">
        <v>6</v>
      </c>
      <c r="D108" s="5">
        <v>2</v>
      </c>
      <c r="E108" s="5">
        <v>22612</v>
      </c>
      <c r="F108" s="5">
        <v>776</v>
      </c>
      <c r="G108" s="5">
        <v>14526</v>
      </c>
      <c r="H108" s="5">
        <v>304876</v>
      </c>
      <c r="I108" s="5">
        <v>0</v>
      </c>
      <c r="J108" s="5">
        <v>0</v>
      </c>
    </row>
    <row r="109" spans="1:10" ht="15.75" customHeight="1">
      <c r="A109" s="5">
        <v>2020</v>
      </c>
      <c r="B109" s="5" t="s">
        <v>54</v>
      </c>
      <c r="C109" s="5">
        <v>6</v>
      </c>
      <c r="D109" s="5">
        <v>2</v>
      </c>
      <c r="E109" s="5">
        <v>24078</v>
      </c>
      <c r="F109" s="5">
        <v>618</v>
      </c>
      <c r="G109" s="5">
        <v>16182</v>
      </c>
      <c r="H109" s="5">
        <v>315247</v>
      </c>
      <c r="I109" s="5">
        <v>0</v>
      </c>
      <c r="J109" s="5">
        <v>0</v>
      </c>
    </row>
    <row r="110" spans="1:10" ht="15.75" customHeight="1">
      <c r="A110" s="5">
        <v>2020</v>
      </c>
      <c r="B110" s="5" t="s">
        <v>54</v>
      </c>
      <c r="C110" s="5">
        <v>6</v>
      </c>
      <c r="D110" s="5">
        <v>2</v>
      </c>
      <c r="E110" s="5">
        <v>22808</v>
      </c>
      <c r="F110" s="5">
        <v>648</v>
      </c>
      <c r="G110" s="5">
        <v>14716</v>
      </c>
      <c r="H110" s="5">
        <v>284207</v>
      </c>
      <c r="I110" s="5">
        <v>0</v>
      </c>
      <c r="J110" s="5">
        <v>0</v>
      </c>
    </row>
    <row r="111" spans="1:10" ht="15.75" customHeight="1">
      <c r="A111" s="5">
        <v>2020</v>
      </c>
      <c r="B111" s="5" t="s">
        <v>54</v>
      </c>
      <c r="C111" s="5">
        <v>6</v>
      </c>
      <c r="D111" s="5">
        <v>3</v>
      </c>
      <c r="E111" s="5">
        <v>20064</v>
      </c>
      <c r="F111" s="5">
        <v>792</v>
      </c>
      <c r="G111" s="5">
        <v>21280</v>
      </c>
      <c r="H111" s="5">
        <v>305455</v>
      </c>
      <c r="I111" s="5">
        <v>0</v>
      </c>
      <c r="J111" s="5">
        <v>0</v>
      </c>
    </row>
    <row r="112" spans="1:10" ht="15.75" customHeight="1">
      <c r="A112" s="5">
        <v>2020</v>
      </c>
      <c r="B112" s="5" t="s">
        <v>54</v>
      </c>
      <c r="C112" s="5">
        <v>6</v>
      </c>
      <c r="D112" s="5">
        <v>3</v>
      </c>
      <c r="E112" s="5">
        <v>22170</v>
      </c>
      <c r="F112" s="5">
        <v>4008</v>
      </c>
      <c r="G112" s="5">
        <v>14452</v>
      </c>
      <c r="H112" s="5">
        <v>350974</v>
      </c>
      <c r="I112" s="5">
        <v>0</v>
      </c>
      <c r="J112" s="5">
        <v>0</v>
      </c>
    </row>
    <row r="113" spans="1:10" ht="15.75" customHeight="1">
      <c r="A113" s="5">
        <v>2020</v>
      </c>
      <c r="B113" s="5" t="s">
        <v>54</v>
      </c>
      <c r="C113" s="5">
        <v>6</v>
      </c>
      <c r="D113" s="5">
        <v>3</v>
      </c>
      <c r="E113" s="5">
        <v>26216</v>
      </c>
      <c r="F113" s="5">
        <v>682</v>
      </c>
      <c r="G113" s="5">
        <v>13780</v>
      </c>
      <c r="H113" s="5">
        <v>337447</v>
      </c>
      <c r="I113" s="5">
        <v>0</v>
      </c>
      <c r="J113" s="5">
        <v>0</v>
      </c>
    </row>
    <row r="114" spans="1:10" ht="15.75" customHeight="1">
      <c r="A114" s="5">
        <v>2020</v>
      </c>
      <c r="B114" s="5" t="s">
        <v>54</v>
      </c>
      <c r="C114" s="5">
        <v>6</v>
      </c>
      <c r="D114" s="5">
        <v>3</v>
      </c>
      <c r="E114" s="5">
        <v>27658</v>
      </c>
      <c r="F114" s="5">
        <v>686</v>
      </c>
      <c r="G114" s="5">
        <v>21482</v>
      </c>
      <c r="H114" s="5">
        <v>390435</v>
      </c>
      <c r="I114" s="5">
        <v>0</v>
      </c>
      <c r="J114" s="5">
        <v>0</v>
      </c>
    </row>
    <row r="115" spans="1:10" ht="15.75" customHeight="1">
      <c r="A115" s="5">
        <v>2020</v>
      </c>
      <c r="B115" s="5" t="s">
        <v>54</v>
      </c>
      <c r="C115" s="5">
        <v>6</v>
      </c>
      <c r="D115" s="5">
        <v>3</v>
      </c>
      <c r="E115" s="5">
        <v>29480</v>
      </c>
      <c r="F115" s="5">
        <v>728</v>
      </c>
      <c r="G115" s="5">
        <v>18058</v>
      </c>
      <c r="H115" s="5">
        <v>399777</v>
      </c>
      <c r="I115" s="5">
        <v>0</v>
      </c>
      <c r="J115" s="5">
        <v>0</v>
      </c>
    </row>
    <row r="116" spans="1:10" ht="15.75" customHeight="1">
      <c r="A116" s="5">
        <v>2020</v>
      </c>
      <c r="B116" s="5" t="s">
        <v>54</v>
      </c>
      <c r="C116" s="5">
        <v>6</v>
      </c>
      <c r="D116" s="5">
        <v>3</v>
      </c>
      <c r="E116" s="5">
        <v>31836</v>
      </c>
      <c r="F116" s="5">
        <v>616</v>
      </c>
      <c r="G116" s="5">
        <v>27948</v>
      </c>
      <c r="H116" s="5">
        <v>408571</v>
      </c>
      <c r="I116" s="5">
        <v>0</v>
      </c>
      <c r="J116" s="5">
        <v>0</v>
      </c>
    </row>
    <row r="117" spans="1:10" ht="15.75" customHeight="1">
      <c r="A117" s="5">
        <v>2020</v>
      </c>
      <c r="B117" s="5" t="s">
        <v>54</v>
      </c>
      <c r="C117" s="5">
        <v>6</v>
      </c>
      <c r="D117" s="5">
        <v>3</v>
      </c>
      <c r="E117" s="5">
        <v>30302</v>
      </c>
      <c r="F117" s="5">
        <v>852</v>
      </c>
      <c r="G117" s="5">
        <v>18150</v>
      </c>
      <c r="H117" s="5">
        <v>372622</v>
      </c>
      <c r="I117" s="5">
        <v>0</v>
      </c>
      <c r="J117" s="5">
        <v>0</v>
      </c>
    </row>
    <row r="118" spans="1:10" ht="15.75" customHeight="1">
      <c r="A118" s="5">
        <v>2020</v>
      </c>
      <c r="B118" s="5" t="s">
        <v>54</v>
      </c>
      <c r="C118" s="5">
        <v>6</v>
      </c>
      <c r="D118" s="5">
        <v>4</v>
      </c>
      <c r="E118" s="5">
        <v>27120</v>
      </c>
      <c r="F118" s="5">
        <v>624</v>
      </c>
      <c r="G118" s="5">
        <v>21758</v>
      </c>
      <c r="H118" s="5">
        <v>373027</v>
      </c>
      <c r="I118" s="5">
        <v>0</v>
      </c>
      <c r="J118" s="5">
        <v>0</v>
      </c>
    </row>
    <row r="119" spans="1:10" ht="15.75" customHeight="1">
      <c r="A119" s="5">
        <v>2020</v>
      </c>
      <c r="B119" s="5" t="s">
        <v>54</v>
      </c>
      <c r="C119" s="5">
        <v>6</v>
      </c>
      <c r="D119" s="5">
        <v>4</v>
      </c>
      <c r="E119" s="5">
        <v>31312</v>
      </c>
      <c r="F119" s="5">
        <v>936</v>
      </c>
      <c r="G119" s="5">
        <v>20924</v>
      </c>
      <c r="H119" s="5">
        <v>431350</v>
      </c>
      <c r="I119" s="5">
        <v>0</v>
      </c>
      <c r="J119" s="5">
        <v>0</v>
      </c>
    </row>
    <row r="120" spans="1:10" ht="15.75" customHeight="1">
      <c r="A120" s="5">
        <v>2020</v>
      </c>
      <c r="B120" s="5" t="s">
        <v>54</v>
      </c>
      <c r="C120" s="5">
        <v>6</v>
      </c>
      <c r="D120" s="5">
        <v>4</v>
      </c>
      <c r="E120" s="5">
        <v>33736</v>
      </c>
      <c r="F120" s="5">
        <v>848</v>
      </c>
      <c r="G120" s="5">
        <v>26178</v>
      </c>
      <c r="H120" s="5">
        <v>449549</v>
      </c>
      <c r="I120" s="5">
        <v>0</v>
      </c>
      <c r="J120" s="5">
        <v>0</v>
      </c>
    </row>
    <row r="121" spans="1:10" ht="15.75" customHeight="1">
      <c r="A121" s="5">
        <v>2020</v>
      </c>
      <c r="B121" s="5" t="s">
        <v>54</v>
      </c>
      <c r="C121" s="5">
        <v>6</v>
      </c>
      <c r="D121" s="5">
        <v>4</v>
      </c>
      <c r="E121" s="5">
        <v>36410</v>
      </c>
      <c r="F121" s="5">
        <v>802</v>
      </c>
      <c r="G121" s="5">
        <v>27966</v>
      </c>
      <c r="H121" s="5">
        <v>454114</v>
      </c>
      <c r="I121" s="5">
        <v>0</v>
      </c>
      <c r="J121" s="5">
        <v>0</v>
      </c>
    </row>
    <row r="122" spans="1:10" ht="15.75" customHeight="1">
      <c r="A122" s="5">
        <v>2020</v>
      </c>
      <c r="B122" s="5" t="s">
        <v>54</v>
      </c>
      <c r="C122" s="5">
        <v>6</v>
      </c>
      <c r="D122" s="5">
        <v>4</v>
      </c>
      <c r="E122" s="5">
        <v>36510</v>
      </c>
      <c r="F122" s="5">
        <v>762</v>
      </c>
      <c r="G122" s="5">
        <v>20492</v>
      </c>
      <c r="H122" s="5">
        <v>461469</v>
      </c>
      <c r="I122" s="5">
        <v>0</v>
      </c>
      <c r="J122" s="5">
        <v>0</v>
      </c>
    </row>
    <row r="123" spans="1:10" ht="15.75" customHeight="1">
      <c r="A123" s="5">
        <v>2020</v>
      </c>
      <c r="B123" s="5" t="s">
        <v>54</v>
      </c>
      <c r="C123" s="5">
        <v>6</v>
      </c>
      <c r="D123" s="5">
        <v>4</v>
      </c>
      <c r="E123" s="5">
        <v>40284</v>
      </c>
      <c r="F123" s="5">
        <v>828</v>
      </c>
      <c r="G123" s="5">
        <v>28458</v>
      </c>
      <c r="H123" s="5">
        <v>485808</v>
      </c>
      <c r="I123" s="5">
        <v>0</v>
      </c>
      <c r="J123" s="5">
        <v>0</v>
      </c>
    </row>
    <row r="124" spans="1:10" ht="15.75" customHeight="1">
      <c r="A124" s="5">
        <v>2020</v>
      </c>
      <c r="B124" s="5" t="s">
        <v>54</v>
      </c>
      <c r="C124" s="5">
        <v>6</v>
      </c>
      <c r="D124" s="5">
        <v>4</v>
      </c>
      <c r="E124" s="5">
        <v>39220</v>
      </c>
      <c r="F124" s="5">
        <v>768</v>
      </c>
      <c r="G124" s="5">
        <v>23262</v>
      </c>
      <c r="H124" s="5">
        <v>413102</v>
      </c>
      <c r="I124" s="5">
        <v>0</v>
      </c>
      <c r="J124" s="5">
        <v>0</v>
      </c>
    </row>
    <row r="125" spans="1:10" ht="15.75" customHeight="1">
      <c r="A125" s="5">
        <v>2020</v>
      </c>
      <c r="B125" s="5" t="s">
        <v>54</v>
      </c>
      <c r="C125" s="5">
        <v>6</v>
      </c>
      <c r="D125" s="5">
        <v>5</v>
      </c>
      <c r="E125" s="5">
        <v>36678</v>
      </c>
      <c r="F125" s="5">
        <v>834</v>
      </c>
      <c r="G125" s="5">
        <v>26994</v>
      </c>
      <c r="H125" s="5">
        <v>437042</v>
      </c>
      <c r="I125" s="5">
        <v>0</v>
      </c>
      <c r="J125" s="5">
        <v>0</v>
      </c>
    </row>
    <row r="126" spans="1:10" ht="15.75" customHeight="1">
      <c r="A126" s="5">
        <v>2020</v>
      </c>
      <c r="B126" s="5" t="s">
        <v>54</v>
      </c>
      <c r="C126" s="5">
        <v>6</v>
      </c>
      <c r="D126" s="5">
        <v>5</v>
      </c>
      <c r="E126" s="5">
        <v>36510</v>
      </c>
      <c r="F126" s="5">
        <v>1012</v>
      </c>
      <c r="G126" s="5">
        <v>25130</v>
      </c>
      <c r="H126" s="5">
        <v>457736</v>
      </c>
      <c r="I126" s="5">
        <v>0</v>
      </c>
      <c r="J126" s="5">
        <v>0</v>
      </c>
    </row>
    <row r="127" spans="1:10" ht="15.75" customHeight="1">
      <c r="A127" s="5">
        <v>2020</v>
      </c>
      <c r="B127" s="5" t="s">
        <v>55</v>
      </c>
      <c r="C127" s="5">
        <v>7</v>
      </c>
      <c r="D127" s="5">
        <v>1</v>
      </c>
      <c r="E127" s="5">
        <v>38860</v>
      </c>
      <c r="F127" s="5">
        <v>876</v>
      </c>
      <c r="G127" s="5">
        <v>24128</v>
      </c>
      <c r="H127" s="5">
        <v>487906</v>
      </c>
      <c r="I127" s="5">
        <v>0</v>
      </c>
      <c r="J127" s="5">
        <v>0</v>
      </c>
    </row>
    <row r="128" spans="1:10" ht="15.75" customHeight="1">
      <c r="A128" s="5">
        <v>2020</v>
      </c>
      <c r="B128" s="5" t="s">
        <v>55</v>
      </c>
      <c r="C128" s="5">
        <v>7</v>
      </c>
      <c r="D128" s="5">
        <v>1</v>
      </c>
      <c r="E128" s="5">
        <v>43894</v>
      </c>
      <c r="F128" s="5">
        <v>756</v>
      </c>
      <c r="G128" s="5">
        <v>39998</v>
      </c>
      <c r="H128" s="5">
        <v>494984</v>
      </c>
      <c r="I128" s="5">
        <v>0</v>
      </c>
      <c r="J128" s="5">
        <v>0</v>
      </c>
    </row>
    <row r="129" spans="1:10" ht="15.75" customHeight="1">
      <c r="A129" s="5">
        <v>2020</v>
      </c>
      <c r="B129" s="5" t="s">
        <v>55</v>
      </c>
      <c r="C129" s="5">
        <v>7</v>
      </c>
      <c r="D129" s="5">
        <v>1</v>
      </c>
      <c r="E129" s="5">
        <v>45436</v>
      </c>
      <c r="F129" s="5">
        <v>888</v>
      </c>
      <c r="G129" s="5">
        <v>28834</v>
      </c>
      <c r="H129" s="5">
        <v>547244</v>
      </c>
      <c r="I129" s="5">
        <v>0</v>
      </c>
      <c r="J129" s="5">
        <v>0</v>
      </c>
    </row>
    <row r="130" spans="1:10" ht="15.75" customHeight="1">
      <c r="A130" s="5">
        <v>2020</v>
      </c>
      <c r="B130" s="5" t="s">
        <v>55</v>
      </c>
      <c r="C130" s="5">
        <v>7</v>
      </c>
      <c r="D130" s="5">
        <v>1</v>
      </c>
      <c r="E130" s="5">
        <v>48036</v>
      </c>
      <c r="F130" s="5">
        <v>1222</v>
      </c>
      <c r="G130" s="5">
        <v>29492</v>
      </c>
      <c r="H130" s="5">
        <v>535948</v>
      </c>
      <c r="I130" s="5">
        <v>0</v>
      </c>
      <c r="J130" s="5">
        <v>0</v>
      </c>
    </row>
    <row r="131" spans="1:10" ht="15.75" customHeight="1">
      <c r="A131" s="5">
        <v>2020</v>
      </c>
      <c r="B131" s="5" t="s">
        <v>55</v>
      </c>
      <c r="C131" s="5">
        <v>7</v>
      </c>
      <c r="D131" s="5">
        <v>1</v>
      </c>
      <c r="E131" s="5">
        <v>47884</v>
      </c>
      <c r="F131" s="5">
        <v>842</v>
      </c>
      <c r="G131" s="5">
        <v>31658</v>
      </c>
      <c r="H131" s="5">
        <v>478500</v>
      </c>
      <c r="I131" s="5">
        <v>0</v>
      </c>
      <c r="J131" s="5">
        <v>0</v>
      </c>
    </row>
    <row r="132" spans="1:10" ht="15.75" customHeight="1">
      <c r="A132" s="5">
        <v>2020</v>
      </c>
      <c r="B132" s="5" t="s">
        <v>55</v>
      </c>
      <c r="C132" s="5">
        <v>7</v>
      </c>
      <c r="D132" s="5">
        <v>1</v>
      </c>
      <c r="E132" s="5">
        <v>45000</v>
      </c>
      <c r="F132" s="5">
        <v>946</v>
      </c>
      <c r="G132" s="5">
        <v>30630</v>
      </c>
      <c r="H132" s="5">
        <v>485587</v>
      </c>
      <c r="I132" s="5">
        <v>0</v>
      </c>
      <c r="J132" s="5">
        <v>0</v>
      </c>
    </row>
    <row r="133" spans="1:10" ht="15.75" customHeight="1">
      <c r="A133" s="5">
        <v>2020</v>
      </c>
      <c r="B133" s="5" t="s">
        <v>55</v>
      </c>
      <c r="C133" s="5">
        <v>7</v>
      </c>
      <c r="D133" s="5">
        <v>1</v>
      </c>
      <c r="E133" s="5">
        <v>46296</v>
      </c>
      <c r="F133" s="5">
        <v>958</v>
      </c>
      <c r="G133" s="5">
        <v>33676</v>
      </c>
      <c r="H133" s="5">
        <v>543933</v>
      </c>
      <c r="I133" s="5">
        <v>0</v>
      </c>
      <c r="J133" s="5">
        <v>0</v>
      </c>
    </row>
    <row r="134" spans="1:10" ht="15.75" customHeight="1">
      <c r="A134" s="5">
        <v>2020</v>
      </c>
      <c r="B134" s="5" t="s">
        <v>55</v>
      </c>
      <c r="C134" s="5">
        <v>7</v>
      </c>
      <c r="D134" s="5">
        <v>2</v>
      </c>
      <c r="E134" s="5">
        <v>51122</v>
      </c>
      <c r="F134" s="5">
        <v>984</v>
      </c>
      <c r="G134" s="5">
        <v>39016</v>
      </c>
      <c r="H134" s="5">
        <v>580832</v>
      </c>
      <c r="I134" s="5">
        <v>0</v>
      </c>
      <c r="J134" s="5">
        <v>0</v>
      </c>
    </row>
    <row r="135" spans="1:10" ht="15.75" customHeight="1">
      <c r="A135" s="5">
        <v>2020</v>
      </c>
      <c r="B135" s="5" t="s">
        <v>55</v>
      </c>
      <c r="C135" s="5">
        <v>7</v>
      </c>
      <c r="D135" s="5">
        <v>2</v>
      </c>
      <c r="E135" s="5">
        <v>51580</v>
      </c>
      <c r="F135" s="5">
        <v>958</v>
      </c>
      <c r="G135" s="5">
        <v>38816</v>
      </c>
      <c r="H135" s="5">
        <v>608224</v>
      </c>
      <c r="I135" s="5">
        <v>0</v>
      </c>
      <c r="J135" s="5">
        <v>0</v>
      </c>
    </row>
    <row r="136" spans="1:10" ht="15.75" customHeight="1">
      <c r="A136" s="5">
        <v>2020</v>
      </c>
      <c r="B136" s="5" t="s">
        <v>55</v>
      </c>
      <c r="C136" s="5">
        <v>7</v>
      </c>
      <c r="D136" s="5">
        <v>2</v>
      </c>
      <c r="E136" s="5">
        <v>55498</v>
      </c>
      <c r="F136" s="5">
        <v>1040</v>
      </c>
      <c r="G136" s="5">
        <v>40578</v>
      </c>
      <c r="H136" s="5">
        <v>607896</v>
      </c>
      <c r="I136" s="5">
        <v>0</v>
      </c>
      <c r="J136" s="5">
        <v>0</v>
      </c>
    </row>
    <row r="137" spans="1:10" ht="15.75" customHeight="1">
      <c r="A137" s="5">
        <v>2020</v>
      </c>
      <c r="B137" s="5" t="s">
        <v>55</v>
      </c>
      <c r="C137" s="5">
        <v>7</v>
      </c>
      <c r="D137" s="5">
        <v>2</v>
      </c>
      <c r="E137" s="5">
        <v>55508</v>
      </c>
      <c r="F137" s="5">
        <v>1082</v>
      </c>
      <c r="G137" s="5">
        <v>39962</v>
      </c>
      <c r="H137" s="5">
        <v>617606</v>
      </c>
      <c r="I137" s="5">
        <v>0</v>
      </c>
      <c r="J137" s="5">
        <v>0</v>
      </c>
    </row>
    <row r="138" spans="1:10" ht="15.75" customHeight="1">
      <c r="A138" s="5">
        <v>2020</v>
      </c>
      <c r="B138" s="5" t="s">
        <v>55</v>
      </c>
      <c r="C138" s="5">
        <v>7</v>
      </c>
      <c r="D138" s="5">
        <v>2</v>
      </c>
      <c r="E138" s="5">
        <v>58212</v>
      </c>
      <c r="F138" s="5">
        <v>994</v>
      </c>
      <c r="G138" s="5">
        <v>36396</v>
      </c>
      <c r="H138" s="5">
        <v>541254</v>
      </c>
      <c r="I138" s="5">
        <v>0</v>
      </c>
      <c r="J138" s="5">
        <v>0</v>
      </c>
    </row>
    <row r="139" spans="1:10" ht="15.75" customHeight="1">
      <c r="A139" s="5">
        <v>2020</v>
      </c>
      <c r="B139" s="5" t="s">
        <v>55</v>
      </c>
      <c r="C139" s="5">
        <v>7</v>
      </c>
      <c r="D139" s="5">
        <v>2</v>
      </c>
      <c r="E139" s="5">
        <v>56356</v>
      </c>
      <c r="F139" s="5">
        <v>1082</v>
      </c>
      <c r="G139" s="5">
        <v>35366</v>
      </c>
      <c r="H139" s="5">
        <v>531686</v>
      </c>
      <c r="I139" s="5">
        <v>0</v>
      </c>
      <c r="J139" s="5">
        <v>0</v>
      </c>
    </row>
    <row r="140" spans="1:10" ht="15.75" customHeight="1">
      <c r="A140" s="5">
        <v>2020</v>
      </c>
      <c r="B140" s="5" t="s">
        <v>55</v>
      </c>
      <c r="C140" s="5">
        <v>7</v>
      </c>
      <c r="D140" s="5">
        <v>2</v>
      </c>
      <c r="E140" s="5">
        <v>59834</v>
      </c>
      <c r="F140" s="5">
        <v>1164</v>
      </c>
      <c r="G140" s="5">
        <v>41952</v>
      </c>
      <c r="H140" s="5">
        <v>666316</v>
      </c>
      <c r="I140" s="5">
        <v>0</v>
      </c>
      <c r="J140" s="5">
        <v>0</v>
      </c>
    </row>
    <row r="141" spans="1:10" ht="15.75" customHeight="1">
      <c r="A141" s="5">
        <v>2020</v>
      </c>
      <c r="B141" s="5" t="s">
        <v>55</v>
      </c>
      <c r="C141" s="5">
        <v>7</v>
      </c>
      <c r="D141" s="5">
        <v>3</v>
      </c>
      <c r="E141" s="5">
        <v>65214</v>
      </c>
      <c r="F141" s="5">
        <v>1228</v>
      </c>
      <c r="G141" s="5">
        <v>41292</v>
      </c>
      <c r="H141" s="5">
        <v>704455</v>
      </c>
      <c r="I141" s="5">
        <v>0</v>
      </c>
      <c r="J141" s="5">
        <v>0</v>
      </c>
    </row>
    <row r="142" spans="1:10" ht="15.75" customHeight="1">
      <c r="A142" s="5">
        <v>2020</v>
      </c>
      <c r="B142" s="5" t="s">
        <v>55</v>
      </c>
      <c r="C142" s="5">
        <v>7</v>
      </c>
      <c r="D142" s="5">
        <v>3</v>
      </c>
      <c r="E142" s="5">
        <v>70936</v>
      </c>
      <c r="F142" s="5">
        <v>1360</v>
      </c>
      <c r="G142" s="5">
        <v>45734</v>
      </c>
      <c r="H142" s="5">
        <v>714401</v>
      </c>
      <c r="I142" s="5">
        <v>0</v>
      </c>
      <c r="J142" s="5">
        <v>0</v>
      </c>
    </row>
    <row r="143" spans="1:10" ht="15.75" customHeight="1">
      <c r="A143" s="5">
        <v>2020</v>
      </c>
      <c r="B143" s="5" t="s">
        <v>55</v>
      </c>
      <c r="C143" s="5">
        <v>7</v>
      </c>
      <c r="D143" s="5">
        <v>3</v>
      </c>
      <c r="E143" s="5">
        <v>69648</v>
      </c>
      <c r="F143" s="5">
        <v>1352</v>
      </c>
      <c r="G143" s="5">
        <v>34972</v>
      </c>
      <c r="H143" s="5">
        <v>759439</v>
      </c>
      <c r="I143" s="5">
        <v>0</v>
      </c>
      <c r="J143" s="5">
        <v>0</v>
      </c>
    </row>
    <row r="144" spans="1:10" ht="15.75" customHeight="1">
      <c r="A144" s="5">
        <v>2020</v>
      </c>
      <c r="B144" s="5" t="s">
        <v>55</v>
      </c>
      <c r="C144" s="5">
        <v>7</v>
      </c>
      <c r="D144" s="5">
        <v>3</v>
      </c>
      <c r="E144" s="5">
        <v>74822</v>
      </c>
      <c r="F144" s="5">
        <v>1086</v>
      </c>
      <c r="G144" s="5">
        <v>47164</v>
      </c>
      <c r="H144" s="5">
        <v>778553</v>
      </c>
      <c r="I144" s="5">
        <v>0</v>
      </c>
      <c r="J144" s="5">
        <v>0</v>
      </c>
    </row>
    <row r="145" spans="1:10" ht="15.75" customHeight="1">
      <c r="A145" s="5">
        <v>2020</v>
      </c>
      <c r="B145" s="5" t="s">
        <v>55</v>
      </c>
      <c r="C145" s="5">
        <v>7</v>
      </c>
      <c r="D145" s="5">
        <v>3</v>
      </c>
      <c r="E145" s="5">
        <v>80470</v>
      </c>
      <c r="F145" s="5">
        <v>1350</v>
      </c>
      <c r="G145" s="5">
        <v>45460</v>
      </c>
      <c r="H145" s="5">
        <v>654566</v>
      </c>
      <c r="I145" s="5">
        <v>0</v>
      </c>
      <c r="J145" s="5">
        <v>0</v>
      </c>
    </row>
    <row r="146" spans="1:10" ht="15.75" customHeight="1">
      <c r="A146" s="5">
        <v>2020</v>
      </c>
      <c r="B146" s="5" t="s">
        <v>55</v>
      </c>
      <c r="C146" s="5">
        <v>7</v>
      </c>
      <c r="D146" s="5">
        <v>3</v>
      </c>
      <c r="E146" s="5">
        <v>73612</v>
      </c>
      <c r="F146" s="5">
        <v>1192</v>
      </c>
      <c r="G146" s="5">
        <v>48606</v>
      </c>
      <c r="H146" s="5">
        <v>708451</v>
      </c>
      <c r="I146" s="5">
        <v>0</v>
      </c>
      <c r="J146" s="5">
        <v>0</v>
      </c>
    </row>
    <row r="147" spans="1:10" ht="15.75" customHeight="1">
      <c r="A147" s="5">
        <v>2020</v>
      </c>
      <c r="B147" s="5" t="s">
        <v>55</v>
      </c>
      <c r="C147" s="5">
        <v>7</v>
      </c>
      <c r="D147" s="5">
        <v>3</v>
      </c>
      <c r="E147" s="5">
        <v>78340</v>
      </c>
      <c r="F147" s="5">
        <v>1342</v>
      </c>
      <c r="G147" s="5">
        <v>55178</v>
      </c>
      <c r="H147" s="5">
        <v>768496</v>
      </c>
      <c r="I147" s="5">
        <v>0</v>
      </c>
      <c r="J147" s="5">
        <v>0</v>
      </c>
    </row>
    <row r="148" spans="1:10" ht="15.75" customHeight="1">
      <c r="A148" s="5">
        <v>2020</v>
      </c>
      <c r="B148" s="5" t="s">
        <v>55</v>
      </c>
      <c r="C148" s="5">
        <v>7</v>
      </c>
      <c r="D148" s="5">
        <v>4</v>
      </c>
      <c r="E148" s="5">
        <v>91202</v>
      </c>
      <c r="F148" s="5">
        <v>2260</v>
      </c>
      <c r="G148" s="5">
        <v>63750</v>
      </c>
      <c r="H148" s="5">
        <v>806412</v>
      </c>
      <c r="I148" s="5">
        <v>0</v>
      </c>
      <c r="J148" s="5">
        <v>0</v>
      </c>
    </row>
    <row r="149" spans="1:10" ht="15.75" customHeight="1">
      <c r="A149" s="5">
        <v>2020</v>
      </c>
      <c r="B149" s="5" t="s">
        <v>55</v>
      </c>
      <c r="C149" s="5">
        <v>7</v>
      </c>
      <c r="D149" s="5">
        <v>4</v>
      </c>
      <c r="E149" s="5">
        <v>96886</v>
      </c>
      <c r="F149" s="5">
        <v>1510</v>
      </c>
      <c r="G149" s="5">
        <v>66652</v>
      </c>
      <c r="H149" s="5">
        <v>846826</v>
      </c>
      <c r="I149" s="5">
        <v>0</v>
      </c>
      <c r="J149" s="5">
        <v>0</v>
      </c>
    </row>
    <row r="150" spans="1:10" ht="15.75" customHeight="1">
      <c r="A150" s="5">
        <v>2020</v>
      </c>
      <c r="B150" s="5" t="s">
        <v>55</v>
      </c>
      <c r="C150" s="5">
        <v>7</v>
      </c>
      <c r="D150" s="5">
        <v>4</v>
      </c>
      <c r="E150" s="5">
        <v>97776</v>
      </c>
      <c r="F150" s="5">
        <v>1526</v>
      </c>
      <c r="G150" s="5">
        <v>65028</v>
      </c>
      <c r="H150" s="5">
        <v>863677</v>
      </c>
      <c r="I150" s="5">
        <v>0</v>
      </c>
      <c r="J150" s="5">
        <v>0</v>
      </c>
    </row>
    <row r="151" spans="1:10" ht="15.75" customHeight="1">
      <c r="A151" s="5">
        <v>2020</v>
      </c>
      <c r="B151" s="5" t="s">
        <v>55</v>
      </c>
      <c r="C151" s="5">
        <v>7</v>
      </c>
      <c r="D151" s="5">
        <v>4</v>
      </c>
      <c r="E151" s="5">
        <v>100144</v>
      </c>
      <c r="F151" s="5">
        <v>1406</v>
      </c>
      <c r="G151" s="5">
        <v>74250</v>
      </c>
      <c r="H151" s="5">
        <v>955520</v>
      </c>
      <c r="I151" s="5">
        <v>0</v>
      </c>
      <c r="J151" s="5">
        <v>0</v>
      </c>
    </row>
    <row r="152" spans="1:10" ht="15.75" customHeight="1">
      <c r="A152" s="5">
        <v>2020</v>
      </c>
      <c r="B152" s="5" t="s">
        <v>55</v>
      </c>
      <c r="C152" s="5">
        <v>7</v>
      </c>
      <c r="D152" s="5">
        <v>4</v>
      </c>
      <c r="E152" s="5">
        <v>97864</v>
      </c>
      <c r="F152" s="5">
        <v>1408</v>
      </c>
      <c r="G152" s="5">
        <v>63024</v>
      </c>
      <c r="H152" s="5">
        <v>1001447</v>
      </c>
      <c r="I152" s="5">
        <v>0</v>
      </c>
      <c r="J152" s="5">
        <v>0</v>
      </c>
    </row>
    <row r="153" spans="1:10" ht="15.75" customHeight="1">
      <c r="A153" s="5">
        <v>2020</v>
      </c>
      <c r="B153" s="5" t="s">
        <v>55</v>
      </c>
      <c r="C153" s="5">
        <v>7</v>
      </c>
      <c r="D153" s="5">
        <v>4</v>
      </c>
      <c r="E153" s="5">
        <v>92968</v>
      </c>
      <c r="F153" s="5">
        <v>1284</v>
      </c>
      <c r="G153" s="5">
        <v>68708</v>
      </c>
      <c r="H153" s="5">
        <v>1023452</v>
      </c>
      <c r="I153" s="5">
        <v>0</v>
      </c>
      <c r="J153" s="5">
        <v>0</v>
      </c>
    </row>
    <row r="154" spans="1:10" ht="15.75" customHeight="1">
      <c r="A154" s="5">
        <v>2020</v>
      </c>
      <c r="B154" s="5" t="s">
        <v>55</v>
      </c>
      <c r="C154" s="5">
        <v>7</v>
      </c>
      <c r="D154" s="5">
        <v>4</v>
      </c>
      <c r="E154" s="5">
        <v>99262</v>
      </c>
      <c r="F154" s="5">
        <v>1548</v>
      </c>
      <c r="G154" s="5">
        <v>71366</v>
      </c>
      <c r="H154" s="5">
        <v>944078</v>
      </c>
      <c r="I154" s="5">
        <v>0</v>
      </c>
      <c r="J154" s="5">
        <v>0</v>
      </c>
    </row>
    <row r="155" spans="1:10" ht="15.75" customHeight="1">
      <c r="A155" s="5">
        <v>2020</v>
      </c>
      <c r="B155" s="5" t="s">
        <v>55</v>
      </c>
      <c r="C155" s="5">
        <v>7</v>
      </c>
      <c r="D155" s="5">
        <v>5</v>
      </c>
      <c r="E155" s="5">
        <v>104958</v>
      </c>
      <c r="F155" s="5">
        <v>1550</v>
      </c>
      <c r="G155" s="5">
        <v>65772</v>
      </c>
      <c r="H155" s="5">
        <v>1027633</v>
      </c>
      <c r="I155" s="5">
        <v>0</v>
      </c>
      <c r="J155" s="5">
        <v>0</v>
      </c>
    </row>
    <row r="156" spans="1:10" ht="15.75" customHeight="1">
      <c r="A156" s="5">
        <v>2020</v>
      </c>
      <c r="B156" s="5" t="s">
        <v>55</v>
      </c>
      <c r="C156" s="5">
        <v>7</v>
      </c>
      <c r="D156" s="5">
        <v>5</v>
      </c>
      <c r="E156" s="5">
        <v>109936</v>
      </c>
      <c r="F156" s="5">
        <v>1568</v>
      </c>
      <c r="G156" s="5">
        <v>74850</v>
      </c>
      <c r="H156" s="5">
        <v>1258972</v>
      </c>
      <c r="I156" s="5">
        <v>0</v>
      </c>
      <c r="J156" s="5">
        <v>0</v>
      </c>
    </row>
    <row r="157" spans="1:10" ht="15.75" customHeight="1">
      <c r="A157" s="5">
        <v>2020</v>
      </c>
      <c r="B157" s="5" t="s">
        <v>55</v>
      </c>
      <c r="C157" s="5">
        <v>7</v>
      </c>
      <c r="D157" s="5">
        <v>5</v>
      </c>
      <c r="E157" s="5">
        <v>114972</v>
      </c>
      <c r="F157" s="5">
        <v>1530</v>
      </c>
      <c r="G157" s="5">
        <v>73108</v>
      </c>
      <c r="H157" s="5">
        <v>1156170</v>
      </c>
      <c r="I157" s="5">
        <v>0</v>
      </c>
      <c r="J157" s="5">
        <v>0</v>
      </c>
    </row>
    <row r="158" spans="1:10" ht="15.75" customHeight="1">
      <c r="A158" s="5">
        <v>2020</v>
      </c>
      <c r="B158" s="5" t="s">
        <v>19</v>
      </c>
      <c r="C158" s="5">
        <v>8</v>
      </c>
      <c r="D158" s="5">
        <v>1</v>
      </c>
      <c r="E158" s="5">
        <v>110234</v>
      </c>
      <c r="F158" s="5">
        <v>1708</v>
      </c>
      <c r="G158" s="5">
        <v>102736</v>
      </c>
      <c r="H158" s="5">
        <v>1075152</v>
      </c>
      <c r="I158" s="5">
        <v>0</v>
      </c>
      <c r="J158" s="5">
        <v>0</v>
      </c>
    </row>
    <row r="159" spans="1:10" ht="15.75" customHeight="1">
      <c r="A159" s="5">
        <v>2020</v>
      </c>
      <c r="B159" s="5" t="s">
        <v>19</v>
      </c>
      <c r="C159" s="5">
        <v>8</v>
      </c>
      <c r="D159" s="5">
        <v>1</v>
      </c>
      <c r="E159" s="5">
        <v>105344</v>
      </c>
      <c r="F159" s="5">
        <v>1520</v>
      </c>
      <c r="G159" s="5">
        <v>80710</v>
      </c>
      <c r="H159" s="5">
        <v>971046</v>
      </c>
      <c r="I159" s="5">
        <v>0</v>
      </c>
      <c r="J159" s="5">
        <v>0</v>
      </c>
    </row>
    <row r="160" spans="1:10" ht="15.75" customHeight="1">
      <c r="A160" s="5">
        <v>2020</v>
      </c>
      <c r="B160" s="5" t="s">
        <v>19</v>
      </c>
      <c r="C160" s="5">
        <v>8</v>
      </c>
      <c r="D160" s="5">
        <v>1</v>
      </c>
      <c r="E160" s="5">
        <v>100982</v>
      </c>
      <c r="F160" s="5">
        <v>1612</v>
      </c>
      <c r="G160" s="5">
        <v>86140</v>
      </c>
      <c r="H160" s="5">
        <v>1188564</v>
      </c>
      <c r="I160" s="5">
        <v>0</v>
      </c>
      <c r="J160" s="5">
        <v>0</v>
      </c>
    </row>
    <row r="161" spans="1:10" ht="15.75" customHeight="1">
      <c r="A161" s="5">
        <v>2020</v>
      </c>
      <c r="B161" s="5" t="s">
        <v>19</v>
      </c>
      <c r="C161" s="5">
        <v>8</v>
      </c>
      <c r="D161" s="5">
        <v>1</v>
      </c>
      <c r="E161" s="5">
        <v>102564</v>
      </c>
      <c r="F161" s="5">
        <v>1698</v>
      </c>
      <c r="G161" s="5">
        <v>102440</v>
      </c>
      <c r="H161" s="5">
        <v>1184823</v>
      </c>
      <c r="I161" s="5">
        <v>0</v>
      </c>
      <c r="J161" s="5">
        <v>0</v>
      </c>
    </row>
    <row r="162" spans="1:10" ht="15.75" customHeight="1">
      <c r="A162" s="5">
        <v>2020</v>
      </c>
      <c r="B162" s="5" t="s">
        <v>19</v>
      </c>
      <c r="C162" s="5">
        <v>8</v>
      </c>
      <c r="D162" s="5">
        <v>1</v>
      </c>
      <c r="E162" s="5">
        <v>113252</v>
      </c>
      <c r="F162" s="5">
        <v>1838</v>
      </c>
      <c r="G162" s="5">
        <v>91166</v>
      </c>
      <c r="H162" s="5">
        <v>1234791</v>
      </c>
      <c r="I162" s="5">
        <v>0</v>
      </c>
      <c r="J162" s="5">
        <v>0</v>
      </c>
    </row>
    <row r="163" spans="1:10" ht="15.75" customHeight="1">
      <c r="A163" s="5">
        <v>2020</v>
      </c>
      <c r="B163" s="5" t="s">
        <v>19</v>
      </c>
      <c r="C163" s="5">
        <v>8</v>
      </c>
      <c r="D163" s="5">
        <v>1</v>
      </c>
      <c r="E163" s="5">
        <v>124340</v>
      </c>
      <c r="F163" s="5">
        <v>1798</v>
      </c>
      <c r="G163" s="5">
        <v>100282</v>
      </c>
      <c r="H163" s="5">
        <v>1356545</v>
      </c>
      <c r="I163" s="5">
        <v>0</v>
      </c>
      <c r="J163" s="5">
        <v>0</v>
      </c>
    </row>
    <row r="164" spans="1:10" ht="15.75" customHeight="1">
      <c r="A164" s="5">
        <v>2020</v>
      </c>
      <c r="B164" s="5" t="s">
        <v>19</v>
      </c>
      <c r="C164" s="5">
        <v>8</v>
      </c>
      <c r="D164" s="5">
        <v>1</v>
      </c>
      <c r="E164" s="5">
        <v>122910</v>
      </c>
      <c r="F164" s="5">
        <v>1872</v>
      </c>
      <c r="G164" s="5">
        <v>100774</v>
      </c>
      <c r="H164" s="5">
        <v>1344387</v>
      </c>
      <c r="I164" s="5">
        <v>0</v>
      </c>
      <c r="J164" s="5">
        <v>0</v>
      </c>
    </row>
    <row r="165" spans="1:10" ht="15.75" customHeight="1">
      <c r="A165" s="5">
        <v>2020</v>
      </c>
      <c r="B165" s="5" t="s">
        <v>19</v>
      </c>
      <c r="C165" s="5">
        <v>8</v>
      </c>
      <c r="D165" s="5">
        <v>2</v>
      </c>
      <c r="E165" s="5">
        <v>130312</v>
      </c>
      <c r="F165" s="5">
        <v>1750</v>
      </c>
      <c r="G165" s="5">
        <v>104270</v>
      </c>
      <c r="H165" s="5">
        <v>1475801</v>
      </c>
      <c r="I165" s="5">
        <v>0</v>
      </c>
      <c r="J165" s="5">
        <v>0</v>
      </c>
    </row>
    <row r="166" spans="1:10" ht="15.75" customHeight="1">
      <c r="A166" s="5">
        <v>2020</v>
      </c>
      <c r="B166" s="5" t="s">
        <v>19</v>
      </c>
      <c r="C166" s="5">
        <v>8</v>
      </c>
      <c r="D166" s="5">
        <v>2</v>
      </c>
      <c r="E166" s="5">
        <v>124234</v>
      </c>
      <c r="F166" s="5">
        <v>2026</v>
      </c>
      <c r="G166" s="5">
        <v>108948</v>
      </c>
      <c r="H166" s="5">
        <v>1201940</v>
      </c>
      <c r="I166" s="5">
        <v>0</v>
      </c>
      <c r="J166" s="5">
        <v>0</v>
      </c>
    </row>
    <row r="167" spans="1:10" ht="15.75" customHeight="1">
      <c r="A167" s="5">
        <v>2020</v>
      </c>
      <c r="B167" s="5" t="s">
        <v>19</v>
      </c>
      <c r="C167" s="5">
        <v>8</v>
      </c>
      <c r="D167" s="5">
        <v>2</v>
      </c>
      <c r="E167" s="5">
        <v>106032</v>
      </c>
      <c r="F167" s="5">
        <v>1774</v>
      </c>
      <c r="G167" s="5">
        <v>94724</v>
      </c>
      <c r="H167" s="5">
        <v>1323804</v>
      </c>
      <c r="I167" s="5">
        <v>0</v>
      </c>
      <c r="J167" s="5">
        <v>0</v>
      </c>
    </row>
    <row r="168" spans="1:10" ht="15.75" customHeight="1">
      <c r="A168" s="5">
        <v>2020</v>
      </c>
      <c r="B168" s="5" t="s">
        <v>19</v>
      </c>
      <c r="C168" s="5">
        <v>8</v>
      </c>
      <c r="D168" s="5">
        <v>2</v>
      </c>
      <c r="E168" s="5">
        <v>122504</v>
      </c>
      <c r="F168" s="5">
        <v>1670</v>
      </c>
      <c r="G168" s="5">
        <v>112922</v>
      </c>
      <c r="H168" s="5">
        <v>1498659</v>
      </c>
      <c r="I168" s="5">
        <v>0</v>
      </c>
      <c r="J168" s="5">
        <v>0</v>
      </c>
    </row>
    <row r="169" spans="1:10" ht="15.75" customHeight="1">
      <c r="A169" s="5">
        <v>2020</v>
      </c>
      <c r="B169" s="5" t="s">
        <v>19</v>
      </c>
      <c r="C169" s="5">
        <v>8</v>
      </c>
      <c r="D169" s="5">
        <v>2</v>
      </c>
      <c r="E169" s="5">
        <v>134132</v>
      </c>
      <c r="F169" s="5">
        <v>1900</v>
      </c>
      <c r="G169" s="5">
        <v>115518</v>
      </c>
      <c r="H169" s="5">
        <v>1732736</v>
      </c>
      <c r="I169" s="5">
        <v>0</v>
      </c>
      <c r="J169" s="5">
        <v>0</v>
      </c>
    </row>
    <row r="170" spans="1:10" ht="15.75" customHeight="1">
      <c r="A170" s="5">
        <v>2020</v>
      </c>
      <c r="B170" s="5" t="s">
        <v>19</v>
      </c>
      <c r="C170" s="5">
        <v>8</v>
      </c>
      <c r="D170" s="5">
        <v>2</v>
      </c>
      <c r="E170" s="5">
        <v>128282</v>
      </c>
      <c r="F170" s="5">
        <v>2012</v>
      </c>
      <c r="G170" s="5">
        <v>109552</v>
      </c>
      <c r="H170" s="5">
        <v>1664247</v>
      </c>
      <c r="I170" s="5">
        <v>0</v>
      </c>
      <c r="J170" s="5">
        <v>0</v>
      </c>
    </row>
    <row r="171" spans="1:10" ht="15.75" customHeight="1">
      <c r="A171" s="5">
        <v>2020</v>
      </c>
      <c r="B171" s="5" t="s">
        <v>19</v>
      </c>
      <c r="C171" s="5">
        <v>8</v>
      </c>
      <c r="D171" s="5">
        <v>2</v>
      </c>
      <c r="E171" s="5">
        <v>131220</v>
      </c>
      <c r="F171" s="5">
        <v>1978</v>
      </c>
      <c r="G171" s="5">
        <v>113840</v>
      </c>
      <c r="H171" s="5">
        <v>1743109</v>
      </c>
      <c r="I171" s="5">
        <v>0</v>
      </c>
      <c r="J171" s="5">
        <v>0</v>
      </c>
    </row>
    <row r="172" spans="1:10" ht="15.75" customHeight="1">
      <c r="A172" s="5">
        <v>2020</v>
      </c>
      <c r="B172" s="5" t="s">
        <v>19</v>
      </c>
      <c r="C172" s="5">
        <v>8</v>
      </c>
      <c r="D172" s="5">
        <v>3</v>
      </c>
      <c r="E172" s="5">
        <v>127972</v>
      </c>
      <c r="F172" s="5">
        <v>1904</v>
      </c>
      <c r="G172" s="5">
        <v>106232</v>
      </c>
      <c r="H172" s="5">
        <v>1554154</v>
      </c>
      <c r="I172" s="5">
        <v>0</v>
      </c>
      <c r="J172" s="5">
        <v>0</v>
      </c>
    </row>
    <row r="173" spans="1:10" ht="15.75" customHeight="1">
      <c r="A173" s="5">
        <v>2020</v>
      </c>
      <c r="B173" s="5" t="s">
        <v>19</v>
      </c>
      <c r="C173" s="5">
        <v>8</v>
      </c>
      <c r="D173" s="5">
        <v>3</v>
      </c>
      <c r="E173" s="5">
        <v>116192</v>
      </c>
      <c r="F173" s="5">
        <v>1904</v>
      </c>
      <c r="G173" s="5">
        <v>114808</v>
      </c>
      <c r="H173" s="5">
        <v>1411290</v>
      </c>
      <c r="I173" s="5">
        <v>0</v>
      </c>
      <c r="J173" s="5">
        <v>0</v>
      </c>
    </row>
    <row r="174" spans="1:10" ht="15.75" customHeight="1">
      <c r="A174" s="5">
        <v>2020</v>
      </c>
      <c r="B174" s="5" t="s">
        <v>19</v>
      </c>
      <c r="C174" s="5">
        <v>8</v>
      </c>
      <c r="D174" s="5">
        <v>3</v>
      </c>
      <c r="E174" s="5">
        <v>108596</v>
      </c>
      <c r="F174" s="5">
        <v>1760</v>
      </c>
      <c r="G174" s="5">
        <v>116344</v>
      </c>
      <c r="H174" s="5">
        <v>1621330</v>
      </c>
      <c r="I174" s="5">
        <v>0</v>
      </c>
      <c r="J174" s="5">
        <v>0</v>
      </c>
    </row>
    <row r="175" spans="1:10" ht="15.75" customHeight="1">
      <c r="A175" s="5">
        <v>2020</v>
      </c>
      <c r="B175" s="5" t="s">
        <v>19</v>
      </c>
      <c r="C175" s="5">
        <v>8</v>
      </c>
      <c r="D175" s="5">
        <v>3</v>
      </c>
      <c r="E175" s="5">
        <v>130048</v>
      </c>
      <c r="F175" s="5">
        <v>2198</v>
      </c>
      <c r="G175" s="5">
        <v>120910</v>
      </c>
      <c r="H175" s="5">
        <v>1670001</v>
      </c>
      <c r="I175" s="5">
        <v>0</v>
      </c>
      <c r="J175" s="5">
        <v>0</v>
      </c>
    </row>
    <row r="176" spans="1:10" ht="15.75" customHeight="1">
      <c r="A176" s="5">
        <v>2020</v>
      </c>
      <c r="B176" s="5" t="s">
        <v>19</v>
      </c>
      <c r="C176" s="5">
        <v>8</v>
      </c>
      <c r="D176" s="5">
        <v>3</v>
      </c>
      <c r="E176" s="5">
        <v>138392</v>
      </c>
      <c r="F176" s="5">
        <v>1958</v>
      </c>
      <c r="G176" s="5">
        <v>118730</v>
      </c>
      <c r="H176" s="5">
        <v>1821066</v>
      </c>
      <c r="I176" s="5">
        <v>0</v>
      </c>
      <c r="J176" s="5">
        <v>0</v>
      </c>
    </row>
    <row r="177" spans="1:10" ht="15.75" customHeight="1">
      <c r="A177" s="5">
        <v>2020</v>
      </c>
      <c r="B177" s="5" t="s">
        <v>19</v>
      </c>
      <c r="C177" s="5">
        <v>8</v>
      </c>
      <c r="D177" s="5">
        <v>3</v>
      </c>
      <c r="E177" s="5">
        <v>137036</v>
      </c>
      <c r="F177" s="5">
        <v>1962</v>
      </c>
      <c r="G177" s="5">
        <v>123746</v>
      </c>
      <c r="H177" s="5">
        <v>1711390</v>
      </c>
      <c r="I177" s="5">
        <v>0</v>
      </c>
      <c r="J177" s="5">
        <v>0</v>
      </c>
    </row>
    <row r="178" spans="1:10" ht="15.75" customHeight="1">
      <c r="A178" s="5">
        <v>2020</v>
      </c>
      <c r="B178" s="5" t="s">
        <v>19</v>
      </c>
      <c r="C178" s="5">
        <v>8</v>
      </c>
      <c r="D178" s="5">
        <v>3</v>
      </c>
      <c r="E178" s="5">
        <v>138058</v>
      </c>
      <c r="F178" s="5">
        <v>1906</v>
      </c>
      <c r="G178" s="5">
        <v>125716</v>
      </c>
      <c r="H178" s="5">
        <v>1978145</v>
      </c>
      <c r="I178" s="5">
        <v>0</v>
      </c>
      <c r="J178" s="5">
        <v>0</v>
      </c>
    </row>
    <row r="179" spans="1:10" ht="15.75" customHeight="1">
      <c r="A179" s="5">
        <v>2020</v>
      </c>
      <c r="B179" s="5" t="s">
        <v>19</v>
      </c>
      <c r="C179" s="5">
        <v>8</v>
      </c>
      <c r="D179" s="5">
        <v>4</v>
      </c>
      <c r="E179" s="5">
        <v>140134</v>
      </c>
      <c r="F179" s="5">
        <v>1836</v>
      </c>
      <c r="G179" s="5">
        <v>118202</v>
      </c>
      <c r="H179" s="5">
        <v>1757100</v>
      </c>
      <c r="I179" s="5">
        <v>0</v>
      </c>
      <c r="J179" s="5">
        <v>0</v>
      </c>
    </row>
    <row r="180" spans="1:10" ht="15.75" customHeight="1">
      <c r="A180" s="5">
        <v>2020</v>
      </c>
      <c r="B180" s="5" t="s">
        <v>19</v>
      </c>
      <c r="C180" s="5">
        <v>8</v>
      </c>
      <c r="D180" s="5">
        <v>4</v>
      </c>
      <c r="E180" s="5">
        <v>123498</v>
      </c>
      <c r="F180" s="5">
        <v>1692</v>
      </c>
      <c r="G180" s="5">
        <v>113792</v>
      </c>
      <c r="H180" s="5">
        <v>1471784</v>
      </c>
      <c r="I180" s="5">
        <v>0</v>
      </c>
      <c r="J180" s="5">
        <v>0</v>
      </c>
    </row>
    <row r="181" spans="1:10" ht="15.75" customHeight="1">
      <c r="A181" s="5">
        <v>2020</v>
      </c>
      <c r="B181" s="5" t="s">
        <v>19</v>
      </c>
      <c r="C181" s="5">
        <v>8</v>
      </c>
      <c r="D181" s="5">
        <v>4</v>
      </c>
      <c r="E181" s="5">
        <v>119392</v>
      </c>
      <c r="F181" s="5">
        <v>1708</v>
      </c>
      <c r="G181" s="5">
        <v>132610</v>
      </c>
      <c r="H181" s="5">
        <v>1709980</v>
      </c>
      <c r="I181" s="5">
        <v>0</v>
      </c>
      <c r="J181" s="5">
        <v>0</v>
      </c>
    </row>
    <row r="182" spans="1:10" ht="15.75" customHeight="1">
      <c r="A182" s="5">
        <v>2020</v>
      </c>
      <c r="B182" s="5" t="s">
        <v>19</v>
      </c>
      <c r="C182" s="5">
        <v>8</v>
      </c>
      <c r="D182" s="5">
        <v>4</v>
      </c>
      <c r="E182" s="5">
        <v>133746</v>
      </c>
      <c r="F182" s="5">
        <v>2132</v>
      </c>
      <c r="G182" s="5">
        <v>128302</v>
      </c>
      <c r="H182" s="5">
        <v>1738611</v>
      </c>
      <c r="I182" s="5">
        <v>0</v>
      </c>
      <c r="J182" s="5">
        <v>0</v>
      </c>
    </row>
    <row r="183" spans="1:10" ht="15.75" customHeight="1">
      <c r="A183" s="5">
        <v>2020</v>
      </c>
      <c r="B183" s="5" t="s">
        <v>19</v>
      </c>
      <c r="C183" s="5">
        <v>8</v>
      </c>
      <c r="D183" s="5">
        <v>4</v>
      </c>
      <c r="E183" s="5">
        <v>151990</v>
      </c>
      <c r="F183" s="5">
        <v>2034</v>
      </c>
      <c r="G183" s="5">
        <v>112382</v>
      </c>
      <c r="H183" s="5">
        <v>2010490</v>
      </c>
      <c r="I183" s="5">
        <v>0</v>
      </c>
      <c r="J183" s="5">
        <v>0</v>
      </c>
    </row>
    <row r="184" spans="1:10" ht="15.75" customHeight="1">
      <c r="A184" s="5">
        <v>2020</v>
      </c>
      <c r="B184" s="5" t="s">
        <v>19</v>
      </c>
      <c r="C184" s="5">
        <v>8</v>
      </c>
      <c r="D184" s="5">
        <v>4</v>
      </c>
      <c r="E184" s="5">
        <v>153654</v>
      </c>
      <c r="F184" s="5">
        <v>2132</v>
      </c>
      <c r="G184" s="5">
        <v>119240</v>
      </c>
      <c r="H184" s="5">
        <v>1960294</v>
      </c>
      <c r="I184" s="5">
        <v>0</v>
      </c>
      <c r="J184" s="5">
        <v>0</v>
      </c>
    </row>
    <row r="185" spans="1:10" ht="15.75" customHeight="1">
      <c r="A185" s="5">
        <v>2020</v>
      </c>
      <c r="B185" s="5" t="s">
        <v>19</v>
      </c>
      <c r="C185" s="5">
        <v>8</v>
      </c>
      <c r="D185" s="5">
        <v>4</v>
      </c>
      <c r="E185" s="5">
        <v>153314</v>
      </c>
      <c r="F185" s="5">
        <v>2038</v>
      </c>
      <c r="G185" s="5">
        <v>128950</v>
      </c>
      <c r="H185" s="5">
        <v>1968078</v>
      </c>
      <c r="I185" s="5">
        <v>0</v>
      </c>
      <c r="J185" s="5">
        <v>0</v>
      </c>
    </row>
    <row r="186" spans="1:10" ht="15.75" customHeight="1">
      <c r="A186" s="5">
        <v>2020</v>
      </c>
      <c r="B186" s="5" t="s">
        <v>19</v>
      </c>
      <c r="C186" s="5">
        <v>8</v>
      </c>
      <c r="D186" s="5">
        <v>5</v>
      </c>
      <c r="E186" s="5">
        <v>156958</v>
      </c>
      <c r="F186" s="5">
        <v>1886</v>
      </c>
      <c r="G186" s="5">
        <v>129964</v>
      </c>
      <c r="H186" s="5">
        <v>2118903</v>
      </c>
      <c r="I186" s="5">
        <v>0</v>
      </c>
      <c r="J186" s="5">
        <v>0</v>
      </c>
    </row>
    <row r="187" spans="1:10" ht="15.75" customHeight="1">
      <c r="A187" s="5">
        <v>2020</v>
      </c>
      <c r="B187" s="5" t="s">
        <v>19</v>
      </c>
      <c r="C187" s="5">
        <v>8</v>
      </c>
      <c r="D187" s="5">
        <v>5</v>
      </c>
      <c r="E187" s="5">
        <v>158922</v>
      </c>
      <c r="F187" s="5">
        <v>1920</v>
      </c>
      <c r="G187" s="5">
        <v>120844</v>
      </c>
      <c r="H187" s="5">
        <v>1872952</v>
      </c>
      <c r="I187" s="5">
        <v>0</v>
      </c>
      <c r="J187" s="5">
        <v>0</v>
      </c>
    </row>
    <row r="188" spans="1:10" ht="15.75" customHeight="1">
      <c r="A188" s="5">
        <v>2020</v>
      </c>
      <c r="B188" s="5" t="s">
        <v>19</v>
      </c>
      <c r="C188" s="5">
        <v>8</v>
      </c>
      <c r="D188" s="5">
        <v>5</v>
      </c>
      <c r="E188" s="5">
        <v>137532</v>
      </c>
      <c r="F188" s="5">
        <v>1632</v>
      </c>
      <c r="G188" s="5">
        <v>128870</v>
      </c>
      <c r="H188" s="5">
        <v>2033164</v>
      </c>
      <c r="I188" s="5">
        <v>0</v>
      </c>
      <c r="J188" s="5">
        <v>0</v>
      </c>
    </row>
    <row r="189" spans="1:10" ht="15.75" customHeight="1">
      <c r="A189" s="5">
        <v>2020</v>
      </c>
      <c r="B189" s="5" t="s">
        <v>56</v>
      </c>
      <c r="C189" s="5">
        <v>9</v>
      </c>
      <c r="D189" s="5">
        <v>1</v>
      </c>
      <c r="E189" s="5">
        <v>156336</v>
      </c>
      <c r="F189" s="5">
        <v>2054</v>
      </c>
      <c r="G189" s="5">
        <v>124294</v>
      </c>
      <c r="H189" s="5">
        <v>2053776</v>
      </c>
      <c r="I189" s="5">
        <v>0</v>
      </c>
      <c r="J189" s="5">
        <v>0</v>
      </c>
    </row>
    <row r="190" spans="1:10" ht="15.75" customHeight="1">
      <c r="A190" s="5">
        <v>2020</v>
      </c>
      <c r="B190" s="5" t="s">
        <v>56</v>
      </c>
      <c r="C190" s="5">
        <v>9</v>
      </c>
      <c r="D190" s="5">
        <v>1</v>
      </c>
      <c r="E190" s="5">
        <v>165730</v>
      </c>
      <c r="F190" s="5">
        <v>2052</v>
      </c>
      <c r="G190" s="5">
        <v>135752</v>
      </c>
      <c r="H190" s="5">
        <v>2234482</v>
      </c>
      <c r="I190" s="5">
        <v>0</v>
      </c>
      <c r="J190" s="5">
        <v>0</v>
      </c>
    </row>
    <row r="191" spans="1:10" ht="15.75" customHeight="1">
      <c r="A191" s="5">
        <v>2020</v>
      </c>
      <c r="B191" s="5" t="s">
        <v>56</v>
      </c>
      <c r="C191" s="5">
        <v>9</v>
      </c>
      <c r="D191" s="5">
        <v>1</v>
      </c>
      <c r="E191" s="5">
        <v>168318</v>
      </c>
      <c r="F191" s="5">
        <v>2166</v>
      </c>
      <c r="G191" s="5">
        <v>135020</v>
      </c>
      <c r="H191" s="5">
        <v>2295337</v>
      </c>
      <c r="I191" s="5">
        <v>0</v>
      </c>
      <c r="J191" s="5">
        <v>0</v>
      </c>
    </row>
    <row r="192" spans="1:10" ht="15.75" customHeight="1">
      <c r="A192" s="5">
        <v>2020</v>
      </c>
      <c r="B192" s="5" t="s">
        <v>56</v>
      </c>
      <c r="C192" s="5">
        <v>9</v>
      </c>
      <c r="D192" s="5">
        <v>1</v>
      </c>
      <c r="E192" s="5">
        <v>174214</v>
      </c>
      <c r="F192" s="5">
        <v>2132</v>
      </c>
      <c r="G192" s="5">
        <v>139208</v>
      </c>
      <c r="H192" s="5">
        <v>2204052</v>
      </c>
      <c r="I192" s="5">
        <v>0</v>
      </c>
      <c r="J192" s="5">
        <v>0</v>
      </c>
    </row>
    <row r="193" spans="1:10" ht="15.75" customHeight="1">
      <c r="A193" s="5">
        <v>2020</v>
      </c>
      <c r="B193" s="5" t="s">
        <v>56</v>
      </c>
      <c r="C193" s="5">
        <v>9</v>
      </c>
      <c r="D193" s="5">
        <v>1</v>
      </c>
      <c r="E193" s="5">
        <v>181212</v>
      </c>
      <c r="F193" s="5">
        <v>2088</v>
      </c>
      <c r="G193" s="5">
        <v>146330</v>
      </c>
      <c r="H193" s="5">
        <v>2271104</v>
      </c>
      <c r="I193" s="5">
        <v>0</v>
      </c>
      <c r="J193" s="5">
        <v>0</v>
      </c>
    </row>
    <row r="194" spans="1:10" ht="15.75" customHeight="1">
      <c r="A194" s="5">
        <v>2020</v>
      </c>
      <c r="B194" s="5" t="s">
        <v>56</v>
      </c>
      <c r="C194" s="5">
        <v>9</v>
      </c>
      <c r="D194" s="5">
        <v>1</v>
      </c>
      <c r="E194" s="5">
        <v>183450</v>
      </c>
      <c r="F194" s="5">
        <v>2010</v>
      </c>
      <c r="G194" s="5">
        <v>139260</v>
      </c>
      <c r="H194" s="5">
        <v>1877011</v>
      </c>
      <c r="I194" s="5">
        <v>0</v>
      </c>
      <c r="J194" s="5">
        <v>0</v>
      </c>
    </row>
    <row r="195" spans="1:10" ht="15.75" customHeight="1">
      <c r="A195" s="5">
        <v>2020</v>
      </c>
      <c r="B195" s="5" t="s">
        <v>56</v>
      </c>
      <c r="C195" s="5">
        <v>9</v>
      </c>
      <c r="D195" s="5">
        <v>1</v>
      </c>
      <c r="E195" s="5">
        <v>150030</v>
      </c>
      <c r="F195" s="5">
        <v>2258</v>
      </c>
      <c r="G195" s="5">
        <v>148232</v>
      </c>
      <c r="H195" s="5">
        <v>2056518</v>
      </c>
      <c r="I195" s="5">
        <v>0</v>
      </c>
      <c r="J195" s="5">
        <v>0</v>
      </c>
    </row>
    <row r="196" spans="1:10" ht="15.75" customHeight="1">
      <c r="A196" s="5">
        <v>2020</v>
      </c>
      <c r="B196" s="5" t="s">
        <v>56</v>
      </c>
      <c r="C196" s="5">
        <v>9</v>
      </c>
      <c r="D196" s="5">
        <v>2</v>
      </c>
      <c r="E196" s="5">
        <v>179710</v>
      </c>
      <c r="F196" s="5">
        <v>2214</v>
      </c>
      <c r="G196" s="5">
        <v>149216</v>
      </c>
      <c r="H196" s="5">
        <v>2360944</v>
      </c>
      <c r="I196" s="5">
        <v>0</v>
      </c>
      <c r="J196" s="5">
        <v>0</v>
      </c>
    </row>
    <row r="197" spans="1:10" ht="15.75" customHeight="1">
      <c r="A197" s="5">
        <v>2020</v>
      </c>
      <c r="B197" s="5" t="s">
        <v>56</v>
      </c>
      <c r="C197" s="5">
        <v>9</v>
      </c>
      <c r="D197" s="5">
        <v>2</v>
      </c>
      <c r="E197" s="5">
        <v>191072</v>
      </c>
      <c r="F197" s="5">
        <v>2336</v>
      </c>
      <c r="G197" s="5">
        <v>146124</v>
      </c>
      <c r="H197" s="5">
        <v>2299719</v>
      </c>
      <c r="I197" s="5">
        <v>0</v>
      </c>
      <c r="J197" s="5">
        <v>0</v>
      </c>
    </row>
    <row r="198" spans="1:10" ht="15.75" customHeight="1">
      <c r="A198" s="5">
        <v>2020</v>
      </c>
      <c r="B198" s="5" t="s">
        <v>56</v>
      </c>
      <c r="C198" s="5">
        <v>9</v>
      </c>
      <c r="D198" s="5">
        <v>2</v>
      </c>
      <c r="E198" s="5">
        <v>193524</v>
      </c>
      <c r="F198" s="5">
        <v>2426</v>
      </c>
      <c r="G198" s="5">
        <v>141808</v>
      </c>
      <c r="H198" s="5">
        <v>2305022</v>
      </c>
      <c r="I198" s="5">
        <v>0</v>
      </c>
      <c r="J198" s="5">
        <v>0</v>
      </c>
    </row>
    <row r="199" spans="1:10" ht="15.75" customHeight="1">
      <c r="A199" s="5">
        <v>2020</v>
      </c>
      <c r="B199" s="5" t="s">
        <v>56</v>
      </c>
      <c r="C199" s="5">
        <v>9</v>
      </c>
      <c r="D199" s="5">
        <v>2</v>
      </c>
      <c r="E199" s="5">
        <v>195310</v>
      </c>
      <c r="F199" s="5">
        <v>2404</v>
      </c>
      <c r="G199" s="5">
        <v>162912</v>
      </c>
      <c r="H199" s="5">
        <v>2246284</v>
      </c>
      <c r="I199" s="5">
        <v>0</v>
      </c>
      <c r="J199" s="5">
        <v>0</v>
      </c>
    </row>
    <row r="200" spans="1:10" ht="15.75" customHeight="1">
      <c r="A200" s="5">
        <v>2020</v>
      </c>
      <c r="B200" s="5" t="s">
        <v>56</v>
      </c>
      <c r="C200" s="5">
        <v>9</v>
      </c>
      <c r="D200" s="5">
        <v>2</v>
      </c>
      <c r="E200" s="5">
        <v>188828</v>
      </c>
      <c r="F200" s="5">
        <v>2222</v>
      </c>
      <c r="G200" s="5">
        <v>155724</v>
      </c>
      <c r="H200" s="5">
        <v>2239245</v>
      </c>
      <c r="I200" s="5">
        <v>0</v>
      </c>
      <c r="J200" s="5">
        <v>0</v>
      </c>
    </row>
    <row r="201" spans="1:10" ht="15.75" customHeight="1">
      <c r="A201" s="5">
        <v>2020</v>
      </c>
      <c r="B201" s="5" t="s">
        <v>56</v>
      </c>
      <c r="C201" s="5">
        <v>9</v>
      </c>
      <c r="D201" s="5">
        <v>2</v>
      </c>
      <c r="E201" s="5">
        <v>186440</v>
      </c>
      <c r="F201" s="5">
        <v>2280</v>
      </c>
      <c r="G201" s="5">
        <v>155496</v>
      </c>
      <c r="H201" s="5">
        <v>2095080</v>
      </c>
      <c r="I201" s="5">
        <v>0</v>
      </c>
      <c r="J201" s="5">
        <v>0</v>
      </c>
    </row>
    <row r="202" spans="1:10" ht="15.75" customHeight="1">
      <c r="A202" s="5">
        <v>2020</v>
      </c>
      <c r="B202" s="5" t="s">
        <v>56</v>
      </c>
      <c r="C202" s="5">
        <v>9</v>
      </c>
      <c r="D202" s="5">
        <v>2</v>
      </c>
      <c r="E202" s="5">
        <v>163818</v>
      </c>
      <c r="F202" s="5">
        <v>2108</v>
      </c>
      <c r="G202" s="5">
        <v>158416</v>
      </c>
      <c r="H202" s="5">
        <v>2040693</v>
      </c>
      <c r="I202" s="5">
        <v>0</v>
      </c>
      <c r="J202" s="5">
        <v>0</v>
      </c>
    </row>
    <row r="203" spans="1:10" ht="15.75" customHeight="1">
      <c r="A203" s="5">
        <v>2020</v>
      </c>
      <c r="B203" s="5" t="s">
        <v>56</v>
      </c>
      <c r="C203" s="5">
        <v>9</v>
      </c>
      <c r="D203" s="5">
        <v>3</v>
      </c>
      <c r="E203" s="5">
        <v>182194</v>
      </c>
      <c r="F203" s="5">
        <v>2562</v>
      </c>
      <c r="G203" s="5">
        <v>165708</v>
      </c>
      <c r="H203" s="5">
        <v>2293208</v>
      </c>
      <c r="I203" s="5">
        <v>0</v>
      </c>
      <c r="J203" s="5">
        <v>0</v>
      </c>
    </row>
    <row r="204" spans="1:10" ht="15.75" customHeight="1">
      <c r="A204" s="5">
        <v>2020</v>
      </c>
      <c r="B204" s="5" t="s">
        <v>56</v>
      </c>
      <c r="C204" s="5">
        <v>9</v>
      </c>
      <c r="D204" s="5">
        <v>3</v>
      </c>
      <c r="E204" s="5">
        <v>195720</v>
      </c>
      <c r="F204" s="5">
        <v>2280</v>
      </c>
      <c r="G204" s="5">
        <v>165848</v>
      </c>
      <c r="H204" s="5">
        <v>2369168</v>
      </c>
      <c r="I204" s="5">
        <v>0</v>
      </c>
      <c r="J204" s="5">
        <v>0</v>
      </c>
    </row>
    <row r="205" spans="1:10" ht="15.75" customHeight="1">
      <c r="A205" s="5">
        <v>2020</v>
      </c>
      <c r="B205" s="5" t="s">
        <v>56</v>
      </c>
      <c r="C205" s="5">
        <v>9</v>
      </c>
      <c r="D205" s="5">
        <v>3</v>
      </c>
      <c r="E205" s="5">
        <v>193574</v>
      </c>
      <c r="F205" s="5">
        <v>2350</v>
      </c>
      <c r="G205" s="5">
        <v>175576</v>
      </c>
      <c r="H205" s="5">
        <v>2207808</v>
      </c>
      <c r="I205" s="5">
        <v>0</v>
      </c>
      <c r="J205" s="5">
        <v>0</v>
      </c>
    </row>
    <row r="206" spans="1:10" ht="15.75" customHeight="1">
      <c r="A206" s="5">
        <v>2020</v>
      </c>
      <c r="B206" s="5" t="s">
        <v>56</v>
      </c>
      <c r="C206" s="5">
        <v>9</v>
      </c>
      <c r="D206" s="5">
        <v>3</v>
      </c>
      <c r="E206" s="5">
        <v>185946</v>
      </c>
      <c r="F206" s="5">
        <v>2442</v>
      </c>
      <c r="G206" s="5">
        <v>191030</v>
      </c>
      <c r="H206" s="5">
        <v>2038126</v>
      </c>
      <c r="I206" s="5">
        <v>0</v>
      </c>
      <c r="J206" s="5">
        <v>0</v>
      </c>
    </row>
    <row r="207" spans="1:10" ht="15.75" customHeight="1">
      <c r="A207" s="5">
        <v>2020</v>
      </c>
      <c r="B207" s="5" t="s">
        <v>56</v>
      </c>
      <c r="C207" s="5">
        <v>9</v>
      </c>
      <c r="D207" s="5">
        <v>3</v>
      </c>
      <c r="E207" s="5">
        <v>185148</v>
      </c>
      <c r="F207" s="5">
        <v>2298</v>
      </c>
      <c r="G207" s="5">
        <v>188778</v>
      </c>
      <c r="H207" s="5">
        <v>2382864</v>
      </c>
      <c r="I207" s="5">
        <v>0</v>
      </c>
      <c r="J207" s="5">
        <v>0</v>
      </c>
    </row>
    <row r="208" spans="1:10" ht="15.75" customHeight="1">
      <c r="A208" s="5">
        <v>2020</v>
      </c>
      <c r="B208" s="5" t="s">
        <v>56</v>
      </c>
      <c r="C208" s="5">
        <v>9</v>
      </c>
      <c r="D208" s="5">
        <v>3</v>
      </c>
      <c r="E208" s="5">
        <v>174790</v>
      </c>
      <c r="F208" s="5">
        <v>2270</v>
      </c>
      <c r="G208" s="5">
        <v>185852</v>
      </c>
      <c r="H208" s="5">
        <v>1962658</v>
      </c>
      <c r="I208" s="5">
        <v>0</v>
      </c>
      <c r="J208" s="5">
        <v>0</v>
      </c>
    </row>
    <row r="209" spans="1:10" ht="15.75" customHeight="1">
      <c r="A209" s="5">
        <v>2020</v>
      </c>
      <c r="B209" s="5" t="s">
        <v>56</v>
      </c>
      <c r="C209" s="5">
        <v>9</v>
      </c>
      <c r="D209" s="5">
        <v>3</v>
      </c>
      <c r="E209" s="5">
        <v>148986</v>
      </c>
      <c r="F209" s="5">
        <v>2112</v>
      </c>
      <c r="G209" s="5">
        <v>204150</v>
      </c>
      <c r="H209" s="5">
        <v>1923803</v>
      </c>
      <c r="I209" s="5">
        <v>0</v>
      </c>
      <c r="J209" s="5">
        <v>0</v>
      </c>
    </row>
    <row r="210" spans="1:10" ht="15.75" customHeight="1">
      <c r="A210" s="5">
        <v>2020</v>
      </c>
      <c r="B210" s="5" t="s">
        <v>56</v>
      </c>
      <c r="C210" s="5">
        <v>9</v>
      </c>
      <c r="D210" s="5">
        <v>4</v>
      </c>
      <c r="E210" s="5">
        <v>166724</v>
      </c>
      <c r="F210" s="5">
        <v>2170</v>
      </c>
      <c r="G210" s="5">
        <v>179314</v>
      </c>
      <c r="H210" s="5">
        <v>2188114</v>
      </c>
      <c r="I210" s="5">
        <v>0</v>
      </c>
      <c r="J210" s="5">
        <v>0</v>
      </c>
    </row>
    <row r="211" spans="1:10" ht="15.75" customHeight="1">
      <c r="A211" s="5">
        <v>2020</v>
      </c>
      <c r="B211" s="5" t="s">
        <v>56</v>
      </c>
      <c r="C211" s="5">
        <v>9</v>
      </c>
      <c r="D211" s="5">
        <v>4</v>
      </c>
      <c r="E211" s="5">
        <v>173406</v>
      </c>
      <c r="F211" s="5">
        <v>2246</v>
      </c>
      <c r="G211" s="5">
        <v>174918</v>
      </c>
      <c r="H211" s="5">
        <v>2393047</v>
      </c>
      <c r="I211" s="5">
        <v>0</v>
      </c>
      <c r="J211" s="5">
        <v>0</v>
      </c>
    </row>
    <row r="212" spans="1:10" ht="15.75" customHeight="1">
      <c r="A212" s="5">
        <v>2020</v>
      </c>
      <c r="B212" s="5" t="s">
        <v>56</v>
      </c>
      <c r="C212" s="5">
        <v>9</v>
      </c>
      <c r="D212" s="5">
        <v>4</v>
      </c>
      <c r="E212" s="5">
        <v>171842</v>
      </c>
      <c r="F212" s="5">
        <v>2288</v>
      </c>
      <c r="G212" s="5">
        <v>162284</v>
      </c>
      <c r="H212" s="5">
        <v>2708146</v>
      </c>
      <c r="I212" s="5">
        <v>0</v>
      </c>
      <c r="J212" s="5">
        <v>0</v>
      </c>
    </row>
    <row r="213" spans="1:10" ht="15.75" customHeight="1">
      <c r="A213" s="5">
        <v>2020</v>
      </c>
      <c r="B213" s="5" t="s">
        <v>56</v>
      </c>
      <c r="C213" s="5">
        <v>9</v>
      </c>
      <c r="D213" s="5">
        <v>4</v>
      </c>
      <c r="E213" s="5">
        <v>171434</v>
      </c>
      <c r="F213" s="5">
        <v>2186</v>
      </c>
      <c r="G213" s="5">
        <v>186662</v>
      </c>
      <c r="H213" s="5">
        <v>2568006</v>
      </c>
      <c r="I213" s="5">
        <v>0</v>
      </c>
      <c r="J213" s="5">
        <v>0</v>
      </c>
    </row>
    <row r="214" spans="1:10" ht="15.75" customHeight="1">
      <c r="A214" s="5">
        <v>2020</v>
      </c>
      <c r="B214" s="5" t="s">
        <v>56</v>
      </c>
      <c r="C214" s="5">
        <v>9</v>
      </c>
      <c r="D214" s="5">
        <v>4</v>
      </c>
      <c r="E214" s="5">
        <v>177518</v>
      </c>
      <c r="F214" s="5">
        <v>2248</v>
      </c>
      <c r="G214" s="5">
        <v>184730</v>
      </c>
      <c r="H214" s="5">
        <v>2221576</v>
      </c>
      <c r="I214" s="5">
        <v>0</v>
      </c>
      <c r="J214" s="5">
        <v>0</v>
      </c>
    </row>
    <row r="215" spans="1:10" ht="15.75" customHeight="1">
      <c r="A215" s="5">
        <v>2020</v>
      </c>
      <c r="B215" s="5" t="s">
        <v>56</v>
      </c>
      <c r="C215" s="5">
        <v>9</v>
      </c>
      <c r="D215" s="5">
        <v>4</v>
      </c>
      <c r="E215" s="5">
        <v>165540</v>
      </c>
      <c r="F215" s="5">
        <v>2080</v>
      </c>
      <c r="G215" s="5">
        <v>149382</v>
      </c>
      <c r="H215" s="5">
        <v>1956156</v>
      </c>
      <c r="I215" s="5">
        <v>0</v>
      </c>
      <c r="J215" s="5">
        <v>0</v>
      </c>
    </row>
    <row r="216" spans="1:10" ht="15.75" customHeight="1">
      <c r="A216" s="5">
        <v>2020</v>
      </c>
      <c r="B216" s="5" t="s">
        <v>56</v>
      </c>
      <c r="C216" s="5">
        <v>9</v>
      </c>
      <c r="D216" s="5">
        <v>4</v>
      </c>
      <c r="E216" s="5">
        <v>139338</v>
      </c>
      <c r="F216" s="5">
        <v>1550</v>
      </c>
      <c r="G216" s="5">
        <v>170396</v>
      </c>
      <c r="H216" s="5">
        <v>2312203</v>
      </c>
      <c r="I216" s="5">
        <v>0</v>
      </c>
      <c r="J216" s="5">
        <v>0</v>
      </c>
    </row>
    <row r="217" spans="1:10" ht="15.75" customHeight="1">
      <c r="A217" s="5">
        <v>2020</v>
      </c>
      <c r="B217" s="5" t="s">
        <v>56</v>
      </c>
      <c r="C217" s="5">
        <v>9</v>
      </c>
      <c r="D217" s="5">
        <v>5</v>
      </c>
      <c r="E217" s="5">
        <v>161000</v>
      </c>
      <c r="F217" s="5">
        <v>2356</v>
      </c>
      <c r="G217" s="5">
        <v>172300</v>
      </c>
      <c r="H217" s="5">
        <v>2385933</v>
      </c>
      <c r="I217" s="5">
        <v>0</v>
      </c>
      <c r="J217" s="5">
        <v>0</v>
      </c>
    </row>
    <row r="218" spans="1:10" ht="15.75" customHeight="1">
      <c r="A218" s="5">
        <v>2020</v>
      </c>
      <c r="B218" s="5" t="s">
        <v>56</v>
      </c>
      <c r="C218" s="5">
        <v>9</v>
      </c>
      <c r="D218" s="5">
        <v>5</v>
      </c>
      <c r="E218" s="5">
        <v>173496</v>
      </c>
      <c r="F218" s="5">
        <v>2358</v>
      </c>
      <c r="G218" s="5">
        <v>170548</v>
      </c>
      <c r="H218" s="5">
        <v>2758124</v>
      </c>
      <c r="I218" s="5">
        <v>0</v>
      </c>
      <c r="J218" s="5">
        <v>0</v>
      </c>
    </row>
    <row r="219" spans="1:10" ht="15.75" customHeight="1">
      <c r="A219" s="5">
        <v>2020</v>
      </c>
      <c r="B219" s="5" t="s">
        <v>57</v>
      </c>
      <c r="C219" s="5">
        <v>10</v>
      </c>
      <c r="D219" s="5">
        <v>1</v>
      </c>
      <c r="E219" s="5">
        <v>163570</v>
      </c>
      <c r="F219" s="5">
        <v>2198</v>
      </c>
      <c r="G219" s="5">
        <v>157462</v>
      </c>
      <c r="H219" s="5">
        <v>2305856</v>
      </c>
      <c r="I219" s="5">
        <v>0</v>
      </c>
      <c r="J219" s="5">
        <v>0</v>
      </c>
    </row>
    <row r="220" spans="1:10" ht="15.75" customHeight="1">
      <c r="A220" s="5">
        <v>2020</v>
      </c>
      <c r="B220" s="5" t="s">
        <v>57</v>
      </c>
      <c r="C220" s="5">
        <v>10</v>
      </c>
      <c r="D220" s="5">
        <v>1</v>
      </c>
      <c r="E220" s="5">
        <v>159770</v>
      </c>
      <c r="F220" s="5">
        <v>2136</v>
      </c>
      <c r="G220" s="5">
        <v>152680</v>
      </c>
      <c r="H220" s="5">
        <v>2311147</v>
      </c>
      <c r="I220" s="5">
        <v>0</v>
      </c>
      <c r="J220" s="5">
        <v>0</v>
      </c>
    </row>
    <row r="221" spans="1:10" ht="15.75" customHeight="1">
      <c r="A221" s="5">
        <v>2020</v>
      </c>
      <c r="B221" s="5" t="s">
        <v>57</v>
      </c>
      <c r="C221" s="5">
        <v>10</v>
      </c>
      <c r="D221" s="5">
        <v>1</v>
      </c>
      <c r="E221" s="5">
        <v>150958</v>
      </c>
      <c r="F221" s="5">
        <v>1874</v>
      </c>
      <c r="G221" s="5">
        <v>163310</v>
      </c>
      <c r="H221" s="5">
        <v>2223859</v>
      </c>
      <c r="I221" s="5">
        <v>0</v>
      </c>
      <c r="J221" s="5">
        <v>0</v>
      </c>
    </row>
    <row r="222" spans="1:10" ht="15.75" customHeight="1">
      <c r="A222" s="5">
        <v>2020</v>
      </c>
      <c r="B222" s="5" t="s">
        <v>57</v>
      </c>
      <c r="C222" s="5">
        <v>10</v>
      </c>
      <c r="D222" s="5">
        <v>1</v>
      </c>
      <c r="E222" s="5">
        <v>149540</v>
      </c>
      <c r="F222" s="5">
        <v>1806</v>
      </c>
      <c r="G222" s="5">
        <v>153430</v>
      </c>
      <c r="H222" s="5">
        <v>2147263</v>
      </c>
      <c r="I222" s="5">
        <v>0</v>
      </c>
      <c r="J222" s="5">
        <v>0</v>
      </c>
    </row>
    <row r="223" spans="1:10" ht="15.75" customHeight="1">
      <c r="A223" s="5">
        <v>2020</v>
      </c>
      <c r="B223" s="5" t="s">
        <v>57</v>
      </c>
      <c r="C223" s="5">
        <v>10</v>
      </c>
      <c r="D223" s="5">
        <v>1</v>
      </c>
      <c r="E223" s="5">
        <v>120260</v>
      </c>
      <c r="F223" s="5">
        <v>1772</v>
      </c>
      <c r="G223" s="5">
        <v>151714</v>
      </c>
      <c r="H223" s="5">
        <v>2044472</v>
      </c>
      <c r="I223" s="5">
        <v>0</v>
      </c>
      <c r="J223" s="5">
        <v>0</v>
      </c>
    </row>
    <row r="224" spans="1:10" ht="15.75" customHeight="1">
      <c r="A224" s="5">
        <v>2020</v>
      </c>
      <c r="B224" s="5" t="s">
        <v>57</v>
      </c>
      <c r="C224" s="5">
        <v>10</v>
      </c>
      <c r="D224" s="5">
        <v>1</v>
      </c>
      <c r="E224" s="5">
        <v>143738</v>
      </c>
      <c r="F224" s="5">
        <v>1980</v>
      </c>
      <c r="G224" s="5">
        <v>163890</v>
      </c>
      <c r="H224" s="5">
        <v>2346738</v>
      </c>
      <c r="I224" s="5">
        <v>0</v>
      </c>
      <c r="J224" s="5">
        <v>0</v>
      </c>
    </row>
    <row r="225" spans="1:10" ht="15.75" customHeight="1">
      <c r="A225" s="5">
        <v>2020</v>
      </c>
      <c r="B225" s="5" t="s">
        <v>57</v>
      </c>
      <c r="C225" s="5">
        <v>10</v>
      </c>
      <c r="D225" s="5">
        <v>1</v>
      </c>
      <c r="E225" s="5">
        <v>157618</v>
      </c>
      <c r="F225" s="5">
        <v>1926</v>
      </c>
      <c r="G225" s="5">
        <v>166420</v>
      </c>
      <c r="H225" s="5">
        <v>2384716</v>
      </c>
      <c r="I225" s="5">
        <v>0</v>
      </c>
      <c r="J225" s="5">
        <v>0</v>
      </c>
    </row>
    <row r="226" spans="1:10" ht="15.75" customHeight="1">
      <c r="A226" s="5">
        <v>2020</v>
      </c>
      <c r="B226" s="5" t="s">
        <v>57</v>
      </c>
      <c r="C226" s="5">
        <v>10</v>
      </c>
      <c r="D226" s="5">
        <v>2</v>
      </c>
      <c r="E226" s="5">
        <v>141596</v>
      </c>
      <c r="F226" s="5">
        <v>1934</v>
      </c>
      <c r="G226" s="5">
        <v>157490</v>
      </c>
      <c r="H226" s="5">
        <v>2365563</v>
      </c>
      <c r="I226" s="5">
        <v>0</v>
      </c>
      <c r="J226" s="5">
        <v>0</v>
      </c>
    </row>
    <row r="227" spans="1:10" ht="15.75" customHeight="1">
      <c r="A227" s="5">
        <v>2020</v>
      </c>
      <c r="B227" s="5" t="s">
        <v>57</v>
      </c>
      <c r="C227" s="5">
        <v>10</v>
      </c>
      <c r="D227" s="5">
        <v>2</v>
      </c>
      <c r="E227" s="5">
        <v>146610</v>
      </c>
      <c r="F227" s="5">
        <v>1858</v>
      </c>
      <c r="G227" s="5">
        <v>165256</v>
      </c>
      <c r="H227" s="5">
        <v>2379025</v>
      </c>
      <c r="I227" s="5">
        <v>0</v>
      </c>
      <c r="J227" s="5">
        <v>0</v>
      </c>
    </row>
    <row r="228" spans="1:10" ht="15.75" customHeight="1">
      <c r="A228" s="5">
        <v>2020</v>
      </c>
      <c r="B228" s="5" t="s">
        <v>57</v>
      </c>
      <c r="C228" s="5">
        <v>10</v>
      </c>
      <c r="D228" s="5">
        <v>2</v>
      </c>
      <c r="E228" s="5">
        <v>148836</v>
      </c>
      <c r="F228" s="5">
        <v>1842</v>
      </c>
      <c r="G228" s="5">
        <v>178048</v>
      </c>
      <c r="H228" s="5">
        <v>2297584</v>
      </c>
      <c r="I228" s="5">
        <v>0</v>
      </c>
      <c r="J228" s="5">
        <v>0</v>
      </c>
    </row>
    <row r="229" spans="1:10" ht="15.75" customHeight="1">
      <c r="A229" s="5">
        <v>2020</v>
      </c>
      <c r="B229" s="5" t="s">
        <v>57</v>
      </c>
      <c r="C229" s="5">
        <v>10</v>
      </c>
      <c r="D229" s="5">
        <v>2</v>
      </c>
      <c r="E229" s="5">
        <v>135578</v>
      </c>
      <c r="F229" s="5">
        <v>1626</v>
      </c>
      <c r="G229" s="5">
        <v>143130</v>
      </c>
      <c r="H229" s="5">
        <v>2102667</v>
      </c>
      <c r="I229" s="5">
        <v>0</v>
      </c>
      <c r="J229" s="5">
        <v>0</v>
      </c>
    </row>
    <row r="230" spans="1:10" ht="15.75" customHeight="1">
      <c r="A230" s="5">
        <v>2020</v>
      </c>
      <c r="B230" s="5" t="s">
        <v>57</v>
      </c>
      <c r="C230" s="5">
        <v>10</v>
      </c>
      <c r="D230" s="5">
        <v>2</v>
      </c>
      <c r="E230" s="5">
        <v>108524</v>
      </c>
      <c r="F230" s="5">
        <v>1420</v>
      </c>
      <c r="G230" s="5">
        <v>156730</v>
      </c>
      <c r="H230" s="5">
        <v>2104207</v>
      </c>
      <c r="I230" s="5">
        <v>0</v>
      </c>
      <c r="J230" s="5">
        <v>0</v>
      </c>
    </row>
    <row r="231" spans="1:10" ht="15.75" customHeight="1">
      <c r="A231" s="5">
        <v>2020</v>
      </c>
      <c r="B231" s="5" t="s">
        <v>57</v>
      </c>
      <c r="C231" s="5">
        <v>10</v>
      </c>
      <c r="D231" s="5">
        <v>2</v>
      </c>
      <c r="E231" s="5">
        <v>127434</v>
      </c>
      <c r="F231" s="5">
        <v>1454</v>
      </c>
      <c r="G231" s="5">
        <v>148158</v>
      </c>
      <c r="H231" s="5">
        <v>2343245</v>
      </c>
      <c r="I231" s="5">
        <v>0</v>
      </c>
      <c r="J231" s="5">
        <v>0</v>
      </c>
    </row>
    <row r="232" spans="1:10" ht="15.75" customHeight="1">
      <c r="A232" s="5">
        <v>2020</v>
      </c>
      <c r="B232" s="5" t="s">
        <v>57</v>
      </c>
      <c r="C232" s="5">
        <v>10</v>
      </c>
      <c r="D232" s="5">
        <v>2</v>
      </c>
      <c r="E232" s="5">
        <v>135622</v>
      </c>
      <c r="F232" s="5">
        <v>1380</v>
      </c>
      <c r="G232" s="5">
        <v>163164</v>
      </c>
      <c r="H232" s="5">
        <v>2396607</v>
      </c>
      <c r="I232" s="5">
        <v>0</v>
      </c>
      <c r="J232" s="5">
        <v>0</v>
      </c>
    </row>
    <row r="233" spans="1:10" ht="15.75" customHeight="1">
      <c r="A233" s="5">
        <v>2020</v>
      </c>
      <c r="B233" s="5" t="s">
        <v>57</v>
      </c>
      <c r="C233" s="5">
        <v>10</v>
      </c>
      <c r="D233" s="5">
        <v>3</v>
      </c>
      <c r="E233" s="5">
        <v>126882</v>
      </c>
      <c r="F233" s="5">
        <v>1764</v>
      </c>
      <c r="G233" s="5">
        <v>141584</v>
      </c>
      <c r="H233" s="5">
        <v>2168358</v>
      </c>
      <c r="I233" s="5">
        <v>0</v>
      </c>
      <c r="J233" s="5">
        <v>0</v>
      </c>
    </row>
    <row r="234" spans="1:10" ht="15.75" customHeight="1">
      <c r="A234" s="5">
        <v>2020</v>
      </c>
      <c r="B234" s="5" t="s">
        <v>57</v>
      </c>
      <c r="C234" s="5">
        <v>10</v>
      </c>
      <c r="D234" s="5">
        <v>3</v>
      </c>
      <c r="E234" s="5">
        <v>124608</v>
      </c>
      <c r="F234" s="5">
        <v>1680</v>
      </c>
      <c r="G234" s="5">
        <v>141136</v>
      </c>
      <c r="H234" s="5">
        <v>2172078</v>
      </c>
      <c r="I234" s="5">
        <v>0</v>
      </c>
      <c r="J234" s="5">
        <v>0</v>
      </c>
    </row>
    <row r="235" spans="1:10" ht="15.75" customHeight="1">
      <c r="A235" s="5">
        <v>2020</v>
      </c>
      <c r="B235" s="5" t="s">
        <v>57</v>
      </c>
      <c r="C235" s="5">
        <v>10</v>
      </c>
      <c r="D235" s="5">
        <v>3</v>
      </c>
      <c r="E235" s="5">
        <v>123786</v>
      </c>
      <c r="F235" s="5">
        <v>2064</v>
      </c>
      <c r="G235" s="5">
        <v>145166</v>
      </c>
      <c r="H235" s="5">
        <v>2117397</v>
      </c>
      <c r="I235" s="5">
        <v>0</v>
      </c>
      <c r="J235" s="5">
        <v>0</v>
      </c>
    </row>
    <row r="236" spans="1:10" ht="15.75" customHeight="1">
      <c r="A236" s="5">
        <v>2020</v>
      </c>
      <c r="B236" s="5" t="s">
        <v>57</v>
      </c>
      <c r="C236" s="5">
        <v>10</v>
      </c>
      <c r="D236" s="5">
        <v>3</v>
      </c>
      <c r="E236" s="5">
        <v>113038</v>
      </c>
      <c r="F236" s="5">
        <v>1164</v>
      </c>
      <c r="G236" s="5">
        <v>132836</v>
      </c>
      <c r="H236" s="5">
        <v>1954413</v>
      </c>
      <c r="I236" s="5">
        <v>0</v>
      </c>
      <c r="J236" s="5">
        <v>0</v>
      </c>
    </row>
    <row r="237" spans="1:10" ht="15.75" customHeight="1">
      <c r="A237" s="5">
        <v>2020</v>
      </c>
      <c r="B237" s="5" t="s">
        <v>57</v>
      </c>
      <c r="C237" s="5">
        <v>10</v>
      </c>
      <c r="D237" s="5">
        <v>3</v>
      </c>
      <c r="E237" s="5">
        <v>91012</v>
      </c>
      <c r="F237" s="5">
        <v>1178</v>
      </c>
      <c r="G237" s="5">
        <v>139600</v>
      </c>
      <c r="H237" s="5">
        <v>1993644</v>
      </c>
      <c r="I237" s="5">
        <v>0</v>
      </c>
      <c r="J237" s="5">
        <v>0</v>
      </c>
    </row>
    <row r="238" spans="1:10" ht="15.75" customHeight="1">
      <c r="A238" s="5">
        <v>2020</v>
      </c>
      <c r="B238" s="5" t="s">
        <v>57</v>
      </c>
      <c r="C238" s="5">
        <v>10</v>
      </c>
      <c r="D238" s="5">
        <v>3</v>
      </c>
      <c r="E238" s="5">
        <v>108696</v>
      </c>
      <c r="F238" s="5">
        <v>1428</v>
      </c>
      <c r="G238" s="5">
        <v>123656</v>
      </c>
      <c r="H238" s="5">
        <v>2212563</v>
      </c>
      <c r="I238" s="5">
        <v>0</v>
      </c>
      <c r="J238" s="5">
        <v>0</v>
      </c>
    </row>
    <row r="239" spans="1:10" ht="15.75" customHeight="1">
      <c r="A239" s="5">
        <v>2020</v>
      </c>
      <c r="B239" s="5" t="s">
        <v>57</v>
      </c>
      <c r="C239" s="5">
        <v>10</v>
      </c>
      <c r="D239" s="5">
        <v>3</v>
      </c>
      <c r="E239" s="5">
        <v>112528</v>
      </c>
      <c r="F239" s="5">
        <v>1402</v>
      </c>
      <c r="G239" s="5">
        <v>159122</v>
      </c>
      <c r="H239" s="5">
        <v>2702058</v>
      </c>
      <c r="I239" s="5">
        <v>0</v>
      </c>
      <c r="J239" s="5">
        <v>0</v>
      </c>
    </row>
    <row r="240" spans="1:10" ht="15.75" customHeight="1">
      <c r="A240" s="5">
        <v>2020</v>
      </c>
      <c r="B240" s="5" t="s">
        <v>57</v>
      </c>
      <c r="C240" s="5">
        <v>10</v>
      </c>
      <c r="D240" s="5">
        <v>4</v>
      </c>
      <c r="E240" s="5">
        <v>108742</v>
      </c>
      <c r="F240" s="5">
        <v>1372</v>
      </c>
      <c r="G240" s="5">
        <v>149138</v>
      </c>
      <c r="H240" s="5">
        <v>2626437</v>
      </c>
      <c r="I240" s="5">
        <v>0</v>
      </c>
      <c r="J240" s="5">
        <v>0</v>
      </c>
    </row>
    <row r="241" spans="1:10" ht="15.75" customHeight="1">
      <c r="A241" s="5">
        <v>2020</v>
      </c>
      <c r="B241" s="5" t="s">
        <v>57</v>
      </c>
      <c r="C241" s="5">
        <v>10</v>
      </c>
      <c r="D241" s="5">
        <v>4</v>
      </c>
      <c r="E241" s="5">
        <v>107862</v>
      </c>
      <c r="F241" s="5">
        <v>1310</v>
      </c>
      <c r="G241" s="5">
        <v>133988</v>
      </c>
      <c r="H241" s="5">
        <v>2465554</v>
      </c>
      <c r="I241" s="5">
        <v>0</v>
      </c>
      <c r="J241" s="5">
        <v>0</v>
      </c>
    </row>
    <row r="242" spans="1:10" ht="15.75" customHeight="1">
      <c r="A242" s="5">
        <v>2020</v>
      </c>
      <c r="B242" s="5" t="s">
        <v>57</v>
      </c>
      <c r="C242" s="5">
        <v>10</v>
      </c>
      <c r="D242" s="5">
        <v>4</v>
      </c>
      <c r="E242" s="5">
        <v>100732</v>
      </c>
      <c r="F242" s="5">
        <v>1156</v>
      </c>
      <c r="G242" s="5">
        <v>124540</v>
      </c>
      <c r="H242" s="5">
        <v>2292866</v>
      </c>
      <c r="I242" s="5">
        <v>0</v>
      </c>
      <c r="J242" s="5">
        <v>0</v>
      </c>
    </row>
    <row r="243" spans="1:10" ht="15.75" customHeight="1">
      <c r="A243" s="5">
        <v>2020</v>
      </c>
      <c r="B243" s="5" t="s">
        <v>57</v>
      </c>
      <c r="C243" s="5">
        <v>10</v>
      </c>
      <c r="D243" s="5">
        <v>4</v>
      </c>
      <c r="E243" s="5">
        <v>91844</v>
      </c>
      <c r="F243" s="5">
        <v>966</v>
      </c>
      <c r="G243" s="5">
        <v>118608</v>
      </c>
      <c r="H243" s="5">
        <v>1944306</v>
      </c>
      <c r="I243" s="5">
        <v>0</v>
      </c>
      <c r="J243" s="5">
        <v>0</v>
      </c>
    </row>
    <row r="244" spans="1:10" ht="15.75" customHeight="1">
      <c r="A244" s="5">
        <v>2020</v>
      </c>
      <c r="B244" s="5" t="s">
        <v>57</v>
      </c>
      <c r="C244" s="5">
        <v>10</v>
      </c>
      <c r="D244" s="5">
        <v>4</v>
      </c>
      <c r="E244" s="5">
        <v>72208</v>
      </c>
      <c r="F244" s="5">
        <v>982</v>
      </c>
      <c r="G244" s="5">
        <v>127746</v>
      </c>
      <c r="H244" s="5">
        <v>1788912</v>
      </c>
      <c r="I244" s="5">
        <v>0</v>
      </c>
      <c r="J244" s="5">
        <v>0</v>
      </c>
    </row>
    <row r="245" spans="1:10" ht="15.75" customHeight="1">
      <c r="A245" s="5">
        <v>2020</v>
      </c>
      <c r="B245" s="5" t="s">
        <v>57</v>
      </c>
      <c r="C245" s="5">
        <v>10</v>
      </c>
      <c r="D245" s="5">
        <v>4</v>
      </c>
      <c r="E245" s="5">
        <v>86072</v>
      </c>
      <c r="F245" s="5">
        <v>1022</v>
      </c>
      <c r="G245" s="5">
        <v>116858</v>
      </c>
      <c r="H245" s="5">
        <v>2068378</v>
      </c>
      <c r="I245" s="5">
        <v>0</v>
      </c>
      <c r="J245" s="5">
        <v>0</v>
      </c>
    </row>
    <row r="246" spans="1:10" ht="15.75" customHeight="1">
      <c r="A246" s="5">
        <v>2020</v>
      </c>
      <c r="B246" s="5" t="s">
        <v>57</v>
      </c>
      <c r="C246" s="5">
        <v>10</v>
      </c>
      <c r="D246" s="5">
        <v>4</v>
      </c>
      <c r="E246" s="5">
        <v>100376</v>
      </c>
      <c r="F246" s="5">
        <v>1030</v>
      </c>
      <c r="G246" s="5">
        <v>113188</v>
      </c>
      <c r="H246" s="5">
        <v>2217895</v>
      </c>
      <c r="I246" s="5">
        <v>0</v>
      </c>
      <c r="J246" s="5">
        <v>0</v>
      </c>
    </row>
    <row r="247" spans="1:10" ht="15.75" customHeight="1">
      <c r="A247" s="5">
        <v>2020</v>
      </c>
      <c r="B247" s="5" t="s">
        <v>57</v>
      </c>
      <c r="C247" s="5">
        <v>10</v>
      </c>
      <c r="D247" s="5">
        <v>5</v>
      </c>
      <c r="E247" s="5">
        <v>97530</v>
      </c>
      <c r="F247" s="5">
        <v>1124</v>
      </c>
      <c r="G247" s="5">
        <v>115734</v>
      </c>
      <c r="H247" s="5">
        <v>2308243</v>
      </c>
      <c r="I247" s="5">
        <v>0</v>
      </c>
      <c r="J247" s="5">
        <v>0</v>
      </c>
    </row>
    <row r="248" spans="1:10" ht="15.75" customHeight="1">
      <c r="A248" s="5">
        <v>2020</v>
      </c>
      <c r="B248" s="5" t="s">
        <v>57</v>
      </c>
      <c r="C248" s="5">
        <v>10</v>
      </c>
      <c r="D248" s="5">
        <v>5</v>
      </c>
      <c r="E248" s="5">
        <v>96234</v>
      </c>
      <c r="F248" s="5">
        <v>1100</v>
      </c>
      <c r="G248" s="5">
        <v>118010</v>
      </c>
      <c r="H248" s="5">
        <v>2192863</v>
      </c>
      <c r="I248" s="5">
        <v>0</v>
      </c>
      <c r="J248" s="5">
        <v>0</v>
      </c>
    </row>
    <row r="249" spans="1:10" ht="15.75" customHeight="1">
      <c r="A249" s="5">
        <v>2020</v>
      </c>
      <c r="B249" s="5" t="s">
        <v>57</v>
      </c>
      <c r="C249" s="5">
        <v>10</v>
      </c>
      <c r="D249" s="5">
        <v>5</v>
      </c>
      <c r="E249" s="5">
        <v>94456</v>
      </c>
      <c r="F249" s="5">
        <v>938</v>
      </c>
      <c r="G249" s="5">
        <v>117364</v>
      </c>
      <c r="H249" s="5">
        <v>2263727</v>
      </c>
      <c r="I249" s="5">
        <v>0</v>
      </c>
      <c r="J249" s="5">
        <v>0</v>
      </c>
    </row>
    <row r="250" spans="1:10" ht="15.75" customHeight="1">
      <c r="A250" s="5">
        <v>2020</v>
      </c>
      <c r="B250" s="5" t="s">
        <v>58</v>
      </c>
      <c r="C250" s="5">
        <v>11</v>
      </c>
      <c r="D250" s="5">
        <v>1</v>
      </c>
      <c r="E250" s="5">
        <v>91856</v>
      </c>
      <c r="F250" s="5">
        <v>982</v>
      </c>
      <c r="G250" s="5">
        <v>106624</v>
      </c>
      <c r="H250" s="5">
        <v>1955682</v>
      </c>
      <c r="I250" s="5">
        <v>0</v>
      </c>
      <c r="J250" s="5">
        <v>0</v>
      </c>
    </row>
    <row r="251" spans="1:10" ht="15.75" customHeight="1">
      <c r="A251" s="5">
        <v>2020</v>
      </c>
      <c r="B251" s="5" t="s">
        <v>58</v>
      </c>
      <c r="C251" s="5">
        <v>11</v>
      </c>
      <c r="D251" s="5">
        <v>1</v>
      </c>
      <c r="E251" s="5">
        <v>75184</v>
      </c>
      <c r="F251" s="5">
        <v>996</v>
      </c>
      <c r="G251" s="5">
        <v>117048</v>
      </c>
      <c r="H251" s="5">
        <v>1978837</v>
      </c>
      <c r="I251" s="5">
        <v>0</v>
      </c>
      <c r="J251" s="5">
        <v>0</v>
      </c>
    </row>
    <row r="252" spans="1:10" ht="15.75" customHeight="1">
      <c r="A252" s="5">
        <v>2020</v>
      </c>
      <c r="B252" s="5" t="s">
        <v>58</v>
      </c>
      <c r="C252" s="5">
        <v>11</v>
      </c>
      <c r="D252" s="5">
        <v>1</v>
      </c>
      <c r="E252" s="5">
        <v>92054</v>
      </c>
      <c r="F252" s="5">
        <v>1020</v>
      </c>
      <c r="G252" s="5">
        <v>106656</v>
      </c>
      <c r="H252" s="5">
        <v>2358956</v>
      </c>
      <c r="I252" s="5">
        <v>0</v>
      </c>
      <c r="J252" s="5">
        <v>0</v>
      </c>
    </row>
    <row r="253" spans="1:10" ht="15.75" customHeight="1">
      <c r="A253" s="5">
        <v>2020</v>
      </c>
      <c r="B253" s="5" t="s">
        <v>58</v>
      </c>
      <c r="C253" s="5">
        <v>11</v>
      </c>
      <c r="D253" s="5">
        <v>1</v>
      </c>
      <c r="E253" s="5">
        <v>100930</v>
      </c>
      <c r="F253" s="5">
        <v>1414</v>
      </c>
      <c r="G253" s="5">
        <v>111746</v>
      </c>
      <c r="H253" s="5">
        <v>2371643</v>
      </c>
      <c r="I253" s="5">
        <v>0</v>
      </c>
      <c r="J253" s="5">
        <v>0</v>
      </c>
    </row>
    <row r="254" spans="1:10" ht="15.75" customHeight="1">
      <c r="A254" s="5">
        <v>2020</v>
      </c>
      <c r="B254" s="5" t="s">
        <v>58</v>
      </c>
      <c r="C254" s="5">
        <v>11</v>
      </c>
      <c r="D254" s="5">
        <v>1</v>
      </c>
      <c r="E254" s="5">
        <v>95256</v>
      </c>
      <c r="F254" s="5">
        <v>1344</v>
      </c>
      <c r="G254" s="5">
        <v>108266</v>
      </c>
      <c r="H254" s="5">
        <v>2386685</v>
      </c>
      <c r="I254" s="5">
        <v>0</v>
      </c>
      <c r="J254" s="5">
        <v>0</v>
      </c>
    </row>
    <row r="255" spans="1:10" ht="15.75" customHeight="1">
      <c r="A255" s="5">
        <v>2020</v>
      </c>
      <c r="B255" s="5" t="s">
        <v>58</v>
      </c>
      <c r="C255" s="5">
        <v>11</v>
      </c>
      <c r="D255" s="5">
        <v>1</v>
      </c>
      <c r="E255" s="5">
        <v>100718</v>
      </c>
      <c r="F255" s="5">
        <v>1154</v>
      </c>
      <c r="G255" s="5">
        <v>107984</v>
      </c>
      <c r="H255" s="5">
        <v>2311644</v>
      </c>
      <c r="I255" s="5">
        <v>0</v>
      </c>
      <c r="J255" s="5">
        <v>0</v>
      </c>
    </row>
    <row r="256" spans="1:10" ht="15.75" customHeight="1">
      <c r="A256" s="5">
        <v>2020</v>
      </c>
      <c r="B256" s="5" t="s">
        <v>58</v>
      </c>
      <c r="C256" s="5">
        <v>11</v>
      </c>
      <c r="D256" s="5">
        <v>1</v>
      </c>
      <c r="E256" s="5">
        <v>91622</v>
      </c>
      <c r="F256" s="5">
        <v>1114</v>
      </c>
      <c r="G256" s="5">
        <v>97072</v>
      </c>
      <c r="H256" s="5">
        <v>2356053</v>
      </c>
      <c r="I256" s="5">
        <v>0</v>
      </c>
      <c r="J256" s="5">
        <v>0</v>
      </c>
    </row>
    <row r="257" spans="1:10" ht="15.75" customHeight="1">
      <c r="A257" s="5">
        <v>2020</v>
      </c>
      <c r="B257" s="5" t="s">
        <v>58</v>
      </c>
      <c r="C257" s="5">
        <v>11</v>
      </c>
      <c r="D257" s="5">
        <v>2</v>
      </c>
      <c r="E257" s="5">
        <v>93414</v>
      </c>
      <c r="F257" s="5">
        <v>980</v>
      </c>
      <c r="G257" s="5">
        <v>96930</v>
      </c>
      <c r="H257" s="5">
        <v>1948083</v>
      </c>
      <c r="I257" s="5">
        <v>0</v>
      </c>
      <c r="J257" s="5">
        <v>0</v>
      </c>
    </row>
    <row r="258" spans="1:10" ht="15.75" customHeight="1">
      <c r="A258" s="5">
        <v>2020</v>
      </c>
      <c r="B258" s="5" t="s">
        <v>58</v>
      </c>
      <c r="C258" s="5">
        <v>11</v>
      </c>
      <c r="D258" s="5">
        <v>2</v>
      </c>
      <c r="E258" s="5">
        <v>74238</v>
      </c>
      <c r="F258" s="5">
        <v>900</v>
      </c>
      <c r="G258" s="5">
        <v>82898</v>
      </c>
      <c r="H258" s="5">
        <v>1990582</v>
      </c>
      <c r="I258" s="5">
        <v>0</v>
      </c>
      <c r="J258" s="5">
        <v>0</v>
      </c>
    </row>
    <row r="259" spans="1:10" ht="15.75" customHeight="1">
      <c r="A259" s="5">
        <v>2020</v>
      </c>
      <c r="B259" s="5" t="s">
        <v>58</v>
      </c>
      <c r="C259" s="5">
        <v>11</v>
      </c>
      <c r="D259" s="5">
        <v>2</v>
      </c>
      <c r="E259" s="5">
        <v>89448</v>
      </c>
      <c r="F259" s="5">
        <v>1022</v>
      </c>
      <c r="G259" s="5">
        <v>109278</v>
      </c>
      <c r="H259" s="5">
        <v>2278510</v>
      </c>
      <c r="I259" s="5">
        <v>0</v>
      </c>
      <c r="J259" s="5">
        <v>0</v>
      </c>
    </row>
    <row r="260" spans="1:10" ht="15.75" customHeight="1">
      <c r="A260" s="5">
        <v>2020</v>
      </c>
      <c r="B260" s="5" t="s">
        <v>58</v>
      </c>
      <c r="C260" s="5">
        <v>11</v>
      </c>
      <c r="D260" s="5">
        <v>2</v>
      </c>
      <c r="E260" s="5">
        <v>96570</v>
      </c>
      <c r="F260" s="5">
        <v>1100</v>
      </c>
      <c r="G260" s="5">
        <v>105408</v>
      </c>
      <c r="H260" s="5">
        <v>2357705</v>
      </c>
      <c r="I260" s="5">
        <v>0</v>
      </c>
      <c r="J260" s="5">
        <v>0</v>
      </c>
    </row>
    <row r="261" spans="1:10" ht="15.75" customHeight="1">
      <c r="A261" s="5">
        <v>2020</v>
      </c>
      <c r="B261" s="5" t="s">
        <v>58</v>
      </c>
      <c r="C261" s="5">
        <v>11</v>
      </c>
      <c r="D261" s="5">
        <v>2</v>
      </c>
      <c r="E261" s="5">
        <v>89168</v>
      </c>
      <c r="F261" s="5">
        <v>1088</v>
      </c>
      <c r="G261" s="5">
        <v>98708</v>
      </c>
      <c r="H261" s="5">
        <v>2298857</v>
      </c>
      <c r="I261" s="5">
        <v>0</v>
      </c>
      <c r="J261" s="5">
        <v>0</v>
      </c>
    </row>
    <row r="262" spans="1:10" ht="15.75" customHeight="1">
      <c r="A262" s="5">
        <v>2020</v>
      </c>
      <c r="B262" s="5" t="s">
        <v>58</v>
      </c>
      <c r="C262" s="5">
        <v>11</v>
      </c>
      <c r="D262" s="5">
        <v>2</v>
      </c>
      <c r="E262" s="5">
        <v>89240</v>
      </c>
      <c r="F262" s="5">
        <v>1034</v>
      </c>
      <c r="G262" s="5">
        <v>95240</v>
      </c>
      <c r="H262" s="5">
        <v>2083832</v>
      </c>
      <c r="I262" s="5">
        <v>0</v>
      </c>
      <c r="J262" s="5">
        <v>0</v>
      </c>
    </row>
    <row r="263" spans="1:10" ht="15.75" customHeight="1">
      <c r="A263" s="5">
        <v>2020</v>
      </c>
      <c r="B263" s="5" t="s">
        <v>58</v>
      </c>
      <c r="C263" s="5">
        <v>11</v>
      </c>
      <c r="D263" s="5">
        <v>2</v>
      </c>
      <c r="E263" s="5">
        <v>83384</v>
      </c>
      <c r="F263" s="5">
        <v>900</v>
      </c>
      <c r="G263" s="5">
        <v>84634</v>
      </c>
      <c r="H263" s="5">
        <v>1792071</v>
      </c>
      <c r="I263" s="5">
        <v>0</v>
      </c>
      <c r="J263" s="5">
        <v>0</v>
      </c>
    </row>
    <row r="264" spans="1:10" ht="15.75" customHeight="1">
      <c r="A264" s="5">
        <v>2020</v>
      </c>
      <c r="B264" s="5" t="s">
        <v>58</v>
      </c>
      <c r="C264" s="5">
        <v>11</v>
      </c>
      <c r="D264" s="5">
        <v>3</v>
      </c>
      <c r="E264" s="5">
        <v>61362</v>
      </c>
      <c r="F264" s="5">
        <v>868</v>
      </c>
      <c r="G264" s="5">
        <v>88222</v>
      </c>
      <c r="H264" s="5">
        <v>1578485</v>
      </c>
      <c r="I264" s="5">
        <v>0</v>
      </c>
      <c r="J264" s="5">
        <v>0</v>
      </c>
    </row>
    <row r="265" spans="1:10" ht="15.75" customHeight="1">
      <c r="A265" s="5">
        <v>2020</v>
      </c>
      <c r="B265" s="5" t="s">
        <v>58</v>
      </c>
      <c r="C265" s="5">
        <v>11</v>
      </c>
      <c r="D265" s="5">
        <v>3</v>
      </c>
      <c r="E265" s="5">
        <v>57218</v>
      </c>
      <c r="F265" s="5">
        <v>902</v>
      </c>
      <c r="G265" s="5">
        <v>80784</v>
      </c>
      <c r="H265" s="5">
        <v>1524699</v>
      </c>
      <c r="I265" s="5">
        <v>0</v>
      </c>
      <c r="J265" s="5">
        <v>0</v>
      </c>
    </row>
    <row r="266" spans="1:10" ht="15.75" customHeight="1">
      <c r="A266" s="5">
        <v>2020</v>
      </c>
      <c r="B266" s="5" t="s">
        <v>58</v>
      </c>
      <c r="C266" s="5">
        <v>11</v>
      </c>
      <c r="D266" s="5">
        <v>3</v>
      </c>
      <c r="E266" s="5">
        <v>77096</v>
      </c>
      <c r="F266" s="5">
        <v>944</v>
      </c>
      <c r="G266" s="5">
        <v>89506</v>
      </c>
      <c r="H266" s="5">
        <v>1953727</v>
      </c>
      <c r="I266" s="5">
        <v>0</v>
      </c>
      <c r="J266" s="5">
        <v>0</v>
      </c>
    </row>
    <row r="267" spans="1:10" ht="15.75" customHeight="1">
      <c r="A267" s="5">
        <v>2020</v>
      </c>
      <c r="B267" s="5" t="s">
        <v>58</v>
      </c>
      <c r="C267" s="5">
        <v>11</v>
      </c>
      <c r="D267" s="5">
        <v>3</v>
      </c>
      <c r="E267" s="5">
        <v>90732</v>
      </c>
      <c r="F267" s="5">
        <v>1172</v>
      </c>
      <c r="G267" s="5">
        <v>97350</v>
      </c>
      <c r="H267" s="5">
        <v>2076670</v>
      </c>
      <c r="I267" s="5">
        <v>0</v>
      </c>
      <c r="J267" s="5">
        <v>0</v>
      </c>
    </row>
    <row r="268" spans="1:10" ht="15.75" customHeight="1">
      <c r="A268" s="5">
        <v>2020</v>
      </c>
      <c r="B268" s="5" t="s">
        <v>58</v>
      </c>
      <c r="C268" s="5">
        <v>11</v>
      </c>
      <c r="D268" s="5">
        <v>3</v>
      </c>
      <c r="E268" s="5">
        <v>92370</v>
      </c>
      <c r="F268" s="5">
        <v>1164</v>
      </c>
      <c r="G268" s="5">
        <v>90492</v>
      </c>
      <c r="H268" s="5">
        <v>2241737</v>
      </c>
      <c r="I268" s="5">
        <v>0</v>
      </c>
      <c r="J268" s="5">
        <v>0</v>
      </c>
    </row>
    <row r="269" spans="1:10" ht="15.75" customHeight="1">
      <c r="A269" s="5">
        <v>2020</v>
      </c>
      <c r="B269" s="5" t="s">
        <v>58</v>
      </c>
      <c r="C269" s="5">
        <v>11</v>
      </c>
      <c r="D269" s="5">
        <v>3</v>
      </c>
      <c r="E269" s="5">
        <v>92566</v>
      </c>
      <c r="F269" s="5">
        <v>1128</v>
      </c>
      <c r="G269" s="5">
        <v>97936</v>
      </c>
      <c r="H269" s="5">
        <v>2220243</v>
      </c>
      <c r="I269" s="5">
        <v>0</v>
      </c>
      <c r="J269" s="5">
        <v>0</v>
      </c>
    </row>
    <row r="270" spans="1:10" ht="15.75" customHeight="1">
      <c r="A270" s="5">
        <v>2020</v>
      </c>
      <c r="B270" s="5" t="s">
        <v>58</v>
      </c>
      <c r="C270" s="5">
        <v>11</v>
      </c>
      <c r="D270" s="5">
        <v>3</v>
      </c>
      <c r="E270" s="5">
        <v>90602</v>
      </c>
      <c r="F270" s="5">
        <v>998</v>
      </c>
      <c r="G270" s="5">
        <v>88110</v>
      </c>
      <c r="H270" s="5">
        <v>2243541</v>
      </c>
      <c r="I270" s="5">
        <v>0</v>
      </c>
      <c r="J270" s="5">
        <v>0</v>
      </c>
    </row>
    <row r="271" spans="1:10" ht="15.75" customHeight="1">
      <c r="A271" s="5">
        <v>2020</v>
      </c>
      <c r="B271" s="5" t="s">
        <v>58</v>
      </c>
      <c r="C271" s="5">
        <v>11</v>
      </c>
      <c r="D271" s="5">
        <v>4</v>
      </c>
      <c r="E271" s="5">
        <v>88808</v>
      </c>
      <c r="F271" s="5">
        <v>1020</v>
      </c>
      <c r="G271" s="5">
        <v>82810</v>
      </c>
      <c r="H271" s="5">
        <v>1995016</v>
      </c>
      <c r="I271" s="5">
        <v>0</v>
      </c>
      <c r="J271" s="5">
        <v>0</v>
      </c>
    </row>
    <row r="272" spans="1:10" ht="15.75" customHeight="1">
      <c r="A272" s="5">
        <v>2020</v>
      </c>
      <c r="B272" s="5" t="s">
        <v>58</v>
      </c>
      <c r="C272" s="5">
        <v>11</v>
      </c>
      <c r="D272" s="5">
        <v>4</v>
      </c>
      <c r="E272" s="5">
        <v>74882</v>
      </c>
      <c r="F272" s="5">
        <v>962</v>
      </c>
      <c r="G272" s="5">
        <v>84390</v>
      </c>
      <c r="H272" s="5">
        <v>2071110</v>
      </c>
      <c r="I272" s="5">
        <v>0</v>
      </c>
      <c r="J272" s="5">
        <v>0</v>
      </c>
    </row>
    <row r="273" spans="1:10" ht="15.75" customHeight="1">
      <c r="A273" s="5">
        <v>2020</v>
      </c>
      <c r="B273" s="5" t="s">
        <v>58</v>
      </c>
      <c r="C273" s="5">
        <v>11</v>
      </c>
      <c r="D273" s="5">
        <v>4</v>
      </c>
      <c r="E273" s="5">
        <v>88490</v>
      </c>
      <c r="F273" s="5">
        <v>978</v>
      </c>
      <c r="G273" s="5">
        <v>75530</v>
      </c>
      <c r="H273" s="5">
        <v>2389032</v>
      </c>
      <c r="I273" s="5">
        <v>0</v>
      </c>
      <c r="J273" s="5">
        <v>0</v>
      </c>
    </row>
    <row r="274" spans="1:10" ht="15.75" customHeight="1">
      <c r="A274" s="5">
        <v>2020</v>
      </c>
      <c r="B274" s="5" t="s">
        <v>58</v>
      </c>
      <c r="C274" s="5">
        <v>11</v>
      </c>
      <c r="D274" s="5">
        <v>4</v>
      </c>
      <c r="E274" s="5">
        <v>89398</v>
      </c>
      <c r="F274" s="5">
        <v>1036</v>
      </c>
      <c r="G274" s="5">
        <v>73164</v>
      </c>
      <c r="H274" s="5">
        <v>2363033</v>
      </c>
      <c r="I274" s="5">
        <v>0</v>
      </c>
      <c r="J274" s="5">
        <v>0</v>
      </c>
    </row>
    <row r="275" spans="1:10" ht="15.75" customHeight="1">
      <c r="A275" s="5">
        <v>2020</v>
      </c>
      <c r="B275" s="5" t="s">
        <v>58</v>
      </c>
      <c r="C275" s="5">
        <v>11</v>
      </c>
      <c r="D275" s="5">
        <v>4</v>
      </c>
      <c r="E275" s="5">
        <v>86348</v>
      </c>
      <c r="F275" s="5">
        <v>982</v>
      </c>
      <c r="G275" s="5">
        <v>79446</v>
      </c>
      <c r="H275" s="5">
        <v>2385565</v>
      </c>
      <c r="I275" s="5">
        <v>0</v>
      </c>
      <c r="J275" s="5">
        <v>0</v>
      </c>
    </row>
    <row r="276" spans="1:10" ht="15.75" customHeight="1">
      <c r="A276" s="5">
        <v>2020</v>
      </c>
      <c r="B276" s="5" t="s">
        <v>58</v>
      </c>
      <c r="C276" s="5">
        <v>11</v>
      </c>
      <c r="D276" s="5">
        <v>4</v>
      </c>
      <c r="E276" s="5">
        <v>82706</v>
      </c>
      <c r="F276" s="5">
        <v>972</v>
      </c>
      <c r="G276" s="5">
        <v>82354</v>
      </c>
      <c r="H276" s="5">
        <v>2385560</v>
      </c>
      <c r="I276" s="5">
        <v>0</v>
      </c>
      <c r="J276" s="5">
        <v>0</v>
      </c>
    </row>
    <row r="277" spans="1:10" ht="15.75" customHeight="1">
      <c r="A277" s="5">
        <v>2020</v>
      </c>
      <c r="B277" s="5" t="s">
        <v>58</v>
      </c>
      <c r="C277" s="5">
        <v>11</v>
      </c>
      <c r="D277" s="5">
        <v>4</v>
      </c>
      <c r="E277" s="5">
        <v>83630</v>
      </c>
      <c r="F277" s="5">
        <v>990</v>
      </c>
      <c r="G277" s="5">
        <v>84550</v>
      </c>
      <c r="H277" s="5">
        <v>2524727</v>
      </c>
      <c r="I277" s="5">
        <v>0</v>
      </c>
      <c r="J277" s="5">
        <v>0</v>
      </c>
    </row>
    <row r="278" spans="1:10" ht="15.75" customHeight="1">
      <c r="A278" s="5">
        <v>2020</v>
      </c>
      <c r="B278" s="5" t="s">
        <v>58</v>
      </c>
      <c r="C278" s="5">
        <v>11</v>
      </c>
      <c r="D278" s="5">
        <v>5</v>
      </c>
      <c r="E278" s="5">
        <v>78072</v>
      </c>
      <c r="F278" s="5">
        <v>888</v>
      </c>
      <c r="G278" s="5">
        <v>90304</v>
      </c>
      <c r="H278" s="5">
        <v>2222616</v>
      </c>
      <c r="I278" s="5">
        <v>0</v>
      </c>
      <c r="J278" s="5">
        <v>0</v>
      </c>
    </row>
    <row r="279" spans="1:10" ht="15.75" customHeight="1">
      <c r="A279" s="5">
        <v>2020</v>
      </c>
      <c r="B279" s="5" t="s">
        <v>58</v>
      </c>
      <c r="C279" s="5">
        <v>11</v>
      </c>
      <c r="D279" s="5">
        <v>5</v>
      </c>
      <c r="E279" s="5">
        <v>62358</v>
      </c>
      <c r="F279" s="5">
        <v>964</v>
      </c>
      <c r="G279" s="5">
        <v>84564</v>
      </c>
      <c r="H279" s="5">
        <v>1969426</v>
      </c>
      <c r="I279" s="5">
        <v>0</v>
      </c>
      <c r="J279" s="5">
        <v>0</v>
      </c>
    </row>
    <row r="280" spans="1:10" ht="15.75" customHeight="1">
      <c r="A280" s="5">
        <v>2020</v>
      </c>
      <c r="B280" s="5" t="s">
        <v>59</v>
      </c>
      <c r="C280" s="5">
        <v>12</v>
      </c>
      <c r="D280" s="5">
        <v>1</v>
      </c>
      <c r="E280" s="5">
        <v>72948</v>
      </c>
      <c r="F280" s="5">
        <v>1002</v>
      </c>
      <c r="G280" s="5">
        <v>86416</v>
      </c>
      <c r="H280" s="5">
        <v>2210040</v>
      </c>
      <c r="I280" s="5">
        <v>0</v>
      </c>
      <c r="J280" s="5">
        <v>0</v>
      </c>
    </row>
    <row r="281" spans="1:10" ht="15.75" customHeight="1">
      <c r="A281" s="5">
        <v>2020</v>
      </c>
      <c r="B281" s="5" t="s">
        <v>59</v>
      </c>
      <c r="C281" s="5">
        <v>12</v>
      </c>
      <c r="D281" s="5">
        <v>1</v>
      </c>
      <c r="E281" s="5">
        <v>71012</v>
      </c>
      <c r="F281" s="5">
        <v>1052</v>
      </c>
      <c r="G281" s="5">
        <v>81816</v>
      </c>
      <c r="H281" s="5">
        <v>2305723</v>
      </c>
      <c r="I281" s="5">
        <v>0</v>
      </c>
      <c r="J281" s="5">
        <v>0</v>
      </c>
    </row>
    <row r="282" spans="1:10" ht="15.75" customHeight="1">
      <c r="A282" s="5">
        <v>2020</v>
      </c>
      <c r="B282" s="5" t="s">
        <v>59</v>
      </c>
      <c r="C282" s="5">
        <v>12</v>
      </c>
      <c r="D282" s="5">
        <v>1</v>
      </c>
      <c r="E282" s="5">
        <v>73148</v>
      </c>
      <c r="F282" s="5">
        <v>1082</v>
      </c>
      <c r="G282" s="5">
        <v>85982</v>
      </c>
      <c r="H282" s="5">
        <v>2426602</v>
      </c>
      <c r="I282" s="5">
        <v>0</v>
      </c>
      <c r="J282" s="5">
        <v>0</v>
      </c>
    </row>
    <row r="283" spans="1:10" ht="15.75" customHeight="1">
      <c r="A283" s="5">
        <v>2020</v>
      </c>
      <c r="B283" s="5" t="s">
        <v>59</v>
      </c>
      <c r="C283" s="5">
        <v>12</v>
      </c>
      <c r="D283" s="5">
        <v>1</v>
      </c>
      <c r="E283" s="5">
        <v>73422</v>
      </c>
      <c r="F283" s="5">
        <v>1022</v>
      </c>
      <c r="G283" s="5">
        <v>84718</v>
      </c>
      <c r="H283" s="5">
        <v>2405677</v>
      </c>
      <c r="I283" s="5">
        <v>0</v>
      </c>
      <c r="J283" s="5">
        <v>0</v>
      </c>
    </row>
    <row r="284" spans="1:10" ht="15.75" customHeight="1">
      <c r="A284" s="5">
        <v>2020</v>
      </c>
      <c r="B284" s="5" t="s">
        <v>59</v>
      </c>
      <c r="C284" s="5">
        <v>12</v>
      </c>
      <c r="D284" s="5">
        <v>1</v>
      </c>
      <c r="E284" s="5">
        <v>72020</v>
      </c>
      <c r="F284" s="5">
        <v>964</v>
      </c>
      <c r="G284" s="5">
        <v>83770</v>
      </c>
      <c r="H284" s="5">
        <v>2344038</v>
      </c>
      <c r="I284" s="5">
        <v>0</v>
      </c>
      <c r="J284" s="5">
        <v>0</v>
      </c>
    </row>
    <row r="285" spans="1:10" ht="15.75" customHeight="1">
      <c r="A285" s="5">
        <v>2020</v>
      </c>
      <c r="B285" s="5" t="s">
        <v>59</v>
      </c>
      <c r="C285" s="5">
        <v>12</v>
      </c>
      <c r="D285" s="5">
        <v>1</v>
      </c>
      <c r="E285" s="5">
        <v>66356</v>
      </c>
      <c r="F285" s="5">
        <v>780</v>
      </c>
      <c r="G285" s="5">
        <v>78156</v>
      </c>
      <c r="H285" s="5">
        <v>1985312</v>
      </c>
      <c r="I285" s="5">
        <v>0</v>
      </c>
      <c r="J285" s="5">
        <v>0</v>
      </c>
    </row>
    <row r="286" spans="1:10" ht="15.75" customHeight="1">
      <c r="A286" s="5">
        <v>2020</v>
      </c>
      <c r="B286" s="5" t="s">
        <v>59</v>
      </c>
      <c r="C286" s="5">
        <v>12</v>
      </c>
      <c r="D286" s="5">
        <v>1</v>
      </c>
      <c r="E286" s="5">
        <v>52454</v>
      </c>
      <c r="F286" s="5">
        <v>772</v>
      </c>
      <c r="G286" s="5">
        <v>78586</v>
      </c>
      <c r="H286" s="5">
        <v>1984600</v>
      </c>
      <c r="I286" s="5">
        <v>0</v>
      </c>
      <c r="J286" s="5">
        <v>0</v>
      </c>
    </row>
    <row r="287" spans="1:10" ht="15.75" customHeight="1">
      <c r="A287" s="5">
        <v>2020</v>
      </c>
      <c r="B287" s="5" t="s">
        <v>59</v>
      </c>
      <c r="C287" s="5">
        <v>12</v>
      </c>
      <c r="D287" s="5">
        <v>2</v>
      </c>
      <c r="E287" s="5">
        <v>64166</v>
      </c>
      <c r="F287" s="5">
        <v>804</v>
      </c>
      <c r="G287" s="5">
        <v>73166</v>
      </c>
      <c r="H287" s="5">
        <v>2192394</v>
      </c>
      <c r="I287" s="5">
        <v>0</v>
      </c>
      <c r="J287" s="5">
        <v>0</v>
      </c>
    </row>
    <row r="288" spans="1:10" ht="15.75" customHeight="1">
      <c r="A288" s="5">
        <v>2020</v>
      </c>
      <c r="B288" s="5" t="s">
        <v>59</v>
      </c>
      <c r="C288" s="5">
        <v>12</v>
      </c>
      <c r="D288" s="5">
        <v>2</v>
      </c>
      <c r="E288" s="5">
        <v>63274</v>
      </c>
      <c r="F288" s="5">
        <v>826</v>
      </c>
      <c r="G288" s="5">
        <v>75386</v>
      </c>
      <c r="H288" s="5">
        <v>2063530</v>
      </c>
      <c r="I288" s="5">
        <v>0</v>
      </c>
      <c r="J288" s="5">
        <v>0</v>
      </c>
    </row>
    <row r="289" spans="1:10" ht="15.75" customHeight="1">
      <c r="A289" s="5">
        <v>2020</v>
      </c>
      <c r="B289" s="5" t="s">
        <v>59</v>
      </c>
      <c r="C289" s="5">
        <v>12</v>
      </c>
      <c r="D289" s="5">
        <v>2</v>
      </c>
      <c r="E289" s="5">
        <v>58822</v>
      </c>
      <c r="F289" s="5">
        <v>822</v>
      </c>
      <c r="G289" s="5">
        <v>75414</v>
      </c>
      <c r="H289" s="5">
        <v>2003523</v>
      </c>
      <c r="I289" s="5">
        <v>0</v>
      </c>
      <c r="J289" s="5">
        <v>0</v>
      </c>
    </row>
    <row r="290" spans="1:10" ht="15.75" customHeight="1">
      <c r="A290" s="5">
        <v>2020</v>
      </c>
      <c r="B290" s="5" t="s">
        <v>59</v>
      </c>
      <c r="C290" s="5">
        <v>12</v>
      </c>
      <c r="D290" s="5">
        <v>2</v>
      </c>
      <c r="E290" s="5">
        <v>59922</v>
      </c>
      <c r="F290" s="5">
        <v>884</v>
      </c>
      <c r="G290" s="5">
        <v>66984</v>
      </c>
      <c r="H290" s="5">
        <v>2231536</v>
      </c>
      <c r="I290" s="5">
        <v>0</v>
      </c>
      <c r="J290" s="5">
        <v>0</v>
      </c>
    </row>
    <row r="291" spans="1:10" ht="15.75" customHeight="1">
      <c r="A291" s="5">
        <v>2020</v>
      </c>
      <c r="B291" s="5" t="s">
        <v>59</v>
      </c>
      <c r="C291" s="5">
        <v>12</v>
      </c>
      <c r="D291" s="5">
        <v>2</v>
      </c>
      <c r="E291" s="5">
        <v>60708</v>
      </c>
      <c r="F291" s="5">
        <v>782</v>
      </c>
      <c r="G291" s="5">
        <v>66174</v>
      </c>
      <c r="H291" s="5">
        <v>2113802</v>
      </c>
      <c r="I291" s="5">
        <v>0</v>
      </c>
      <c r="J291" s="5">
        <v>0</v>
      </c>
    </row>
    <row r="292" spans="1:10" ht="15.75" customHeight="1">
      <c r="A292" s="5">
        <v>2020</v>
      </c>
      <c r="B292" s="5" t="s">
        <v>59</v>
      </c>
      <c r="C292" s="5">
        <v>12</v>
      </c>
      <c r="D292" s="5">
        <v>2</v>
      </c>
      <c r="E292" s="5">
        <v>54672</v>
      </c>
      <c r="F292" s="5">
        <v>676</v>
      </c>
      <c r="G292" s="5">
        <v>61280</v>
      </c>
      <c r="H292" s="5">
        <v>1964825</v>
      </c>
      <c r="I292" s="5">
        <v>0</v>
      </c>
      <c r="J292" s="5">
        <v>0</v>
      </c>
    </row>
    <row r="293" spans="1:10" ht="15.75" customHeight="1">
      <c r="A293" s="5">
        <v>2020</v>
      </c>
      <c r="B293" s="5" t="s">
        <v>59</v>
      </c>
      <c r="C293" s="5">
        <v>12</v>
      </c>
      <c r="D293" s="5">
        <v>2</v>
      </c>
      <c r="E293" s="5">
        <v>43882</v>
      </c>
      <c r="F293" s="5">
        <v>708</v>
      </c>
      <c r="G293" s="5">
        <v>68842</v>
      </c>
      <c r="H293" s="5">
        <v>1926068</v>
      </c>
      <c r="I293" s="5">
        <v>0</v>
      </c>
      <c r="J293" s="5">
        <v>0</v>
      </c>
    </row>
    <row r="294" spans="1:10" ht="15.75" customHeight="1">
      <c r="A294" s="5">
        <v>2020</v>
      </c>
      <c r="B294" s="5" t="s">
        <v>59</v>
      </c>
      <c r="C294" s="5">
        <v>12</v>
      </c>
      <c r="D294" s="5">
        <v>3</v>
      </c>
      <c r="E294" s="5">
        <v>52502</v>
      </c>
      <c r="F294" s="5">
        <v>768</v>
      </c>
      <c r="G294" s="5">
        <v>67706</v>
      </c>
      <c r="H294" s="5">
        <v>2203796</v>
      </c>
      <c r="I294" s="5">
        <v>0</v>
      </c>
      <c r="J294" s="5">
        <v>0</v>
      </c>
    </row>
    <row r="295" spans="1:10" ht="15.75" customHeight="1">
      <c r="A295" s="5">
        <v>2020</v>
      </c>
      <c r="B295" s="5" t="s">
        <v>59</v>
      </c>
      <c r="C295" s="5">
        <v>12</v>
      </c>
      <c r="D295" s="5">
        <v>3</v>
      </c>
      <c r="E295" s="5">
        <v>36344</v>
      </c>
      <c r="F295" s="5">
        <v>712</v>
      </c>
      <c r="G295" s="5">
        <v>66720</v>
      </c>
      <c r="H295" s="5">
        <v>2327126</v>
      </c>
      <c r="I295" s="5">
        <v>0</v>
      </c>
      <c r="J295" s="5">
        <v>0</v>
      </c>
    </row>
    <row r="296" spans="1:10" ht="15.75" customHeight="1">
      <c r="A296" s="5">
        <v>2020</v>
      </c>
      <c r="B296" s="5" t="s">
        <v>59</v>
      </c>
      <c r="C296" s="5">
        <v>12</v>
      </c>
      <c r="D296" s="5">
        <v>3</v>
      </c>
      <c r="E296" s="5">
        <v>53508</v>
      </c>
      <c r="F296" s="5">
        <v>684</v>
      </c>
      <c r="G296" s="5">
        <v>61782</v>
      </c>
      <c r="H296" s="5">
        <v>2295418</v>
      </c>
      <c r="I296" s="5">
        <v>0</v>
      </c>
      <c r="J296" s="5">
        <v>0</v>
      </c>
    </row>
    <row r="297" spans="1:10" ht="15.75" customHeight="1">
      <c r="A297" s="5">
        <v>2020</v>
      </c>
      <c r="B297" s="5" t="s">
        <v>59</v>
      </c>
      <c r="C297" s="5">
        <v>12</v>
      </c>
      <c r="D297" s="5">
        <v>3</v>
      </c>
      <c r="E297" s="5">
        <v>53982</v>
      </c>
      <c r="F297" s="5">
        <v>684</v>
      </c>
      <c r="G297" s="5">
        <v>59758</v>
      </c>
      <c r="H297" s="5">
        <v>2333628</v>
      </c>
      <c r="I297" s="5">
        <v>0</v>
      </c>
      <c r="J297" s="5">
        <v>0</v>
      </c>
    </row>
    <row r="298" spans="1:10" ht="15.75" customHeight="1">
      <c r="A298" s="5">
        <v>2020</v>
      </c>
      <c r="B298" s="5" t="s">
        <v>59</v>
      </c>
      <c r="C298" s="5">
        <v>12</v>
      </c>
      <c r="D298" s="5">
        <v>3</v>
      </c>
      <c r="E298" s="5">
        <v>53668</v>
      </c>
      <c r="F298" s="5">
        <v>684</v>
      </c>
      <c r="G298" s="5">
        <v>59516</v>
      </c>
      <c r="H298" s="5">
        <v>2265576</v>
      </c>
      <c r="I298" s="5">
        <v>0</v>
      </c>
      <c r="J298" s="5">
        <v>0</v>
      </c>
    </row>
    <row r="299" spans="1:10" ht="15.75" customHeight="1">
      <c r="A299" s="5">
        <v>2020</v>
      </c>
      <c r="B299" s="5" t="s">
        <v>59</v>
      </c>
      <c r="C299" s="5">
        <v>12</v>
      </c>
      <c r="D299" s="5">
        <v>3</v>
      </c>
      <c r="E299" s="5">
        <v>49244</v>
      </c>
      <c r="F299" s="5">
        <v>664</v>
      </c>
      <c r="G299" s="5">
        <v>51468</v>
      </c>
      <c r="H299" s="5">
        <v>1989510</v>
      </c>
      <c r="I299" s="5">
        <v>0</v>
      </c>
      <c r="J299" s="5">
        <v>0</v>
      </c>
    </row>
    <row r="300" spans="1:10" ht="15.75" customHeight="1">
      <c r="A300" s="5">
        <v>2020</v>
      </c>
      <c r="B300" s="5" t="s">
        <v>59</v>
      </c>
      <c r="C300" s="5">
        <v>12</v>
      </c>
      <c r="D300" s="5">
        <v>3</v>
      </c>
      <c r="E300" s="5">
        <v>38294</v>
      </c>
      <c r="F300" s="5">
        <v>604</v>
      </c>
      <c r="G300" s="5">
        <v>60500</v>
      </c>
      <c r="H300" s="5">
        <v>1967526</v>
      </c>
      <c r="I300" s="5">
        <v>0</v>
      </c>
      <c r="J300" s="5">
        <v>0</v>
      </c>
    </row>
    <row r="301" spans="1:10" ht="15.75" customHeight="1">
      <c r="A301" s="5">
        <v>2020</v>
      </c>
      <c r="B301" s="5" t="s">
        <v>59</v>
      </c>
      <c r="C301" s="5">
        <v>12</v>
      </c>
      <c r="D301" s="5">
        <v>4</v>
      </c>
      <c r="E301" s="5">
        <v>47760</v>
      </c>
      <c r="F301" s="5">
        <v>658</v>
      </c>
      <c r="G301" s="5">
        <v>54064</v>
      </c>
      <c r="H301" s="5">
        <v>2204451</v>
      </c>
      <c r="I301" s="5">
        <v>0</v>
      </c>
      <c r="J301" s="5">
        <v>0</v>
      </c>
    </row>
    <row r="302" spans="1:10" ht="15.75" customHeight="1">
      <c r="A302" s="5">
        <v>2020</v>
      </c>
      <c r="B302" s="5" t="s">
        <v>59</v>
      </c>
      <c r="C302" s="5">
        <v>12</v>
      </c>
      <c r="D302" s="5">
        <v>4</v>
      </c>
      <c r="E302" s="5">
        <v>49432</v>
      </c>
      <c r="F302" s="5">
        <v>630</v>
      </c>
      <c r="G302" s="5">
        <v>59892</v>
      </c>
      <c r="H302" s="5">
        <v>2112212</v>
      </c>
      <c r="I302" s="5">
        <v>0</v>
      </c>
      <c r="J302" s="5">
        <v>0</v>
      </c>
    </row>
    <row r="303" spans="1:10" ht="15.75" customHeight="1">
      <c r="A303" s="5">
        <v>2020</v>
      </c>
      <c r="B303" s="5" t="s">
        <v>59</v>
      </c>
      <c r="C303" s="5">
        <v>12</v>
      </c>
      <c r="D303" s="5">
        <v>4</v>
      </c>
      <c r="E303" s="5">
        <v>46888</v>
      </c>
      <c r="F303" s="5">
        <v>674</v>
      </c>
      <c r="G303" s="5">
        <v>49110</v>
      </c>
      <c r="H303" s="5">
        <v>2205067</v>
      </c>
      <c r="I303" s="5">
        <v>0</v>
      </c>
      <c r="J303" s="5">
        <v>0</v>
      </c>
    </row>
    <row r="304" spans="1:10" ht="15.75" customHeight="1">
      <c r="A304" s="5">
        <v>2020</v>
      </c>
      <c r="B304" s="5" t="s">
        <v>59</v>
      </c>
      <c r="C304" s="5">
        <v>12</v>
      </c>
      <c r="D304" s="5">
        <v>4</v>
      </c>
      <c r="E304" s="5">
        <v>44698</v>
      </c>
      <c r="F304" s="5">
        <v>502</v>
      </c>
      <c r="G304" s="5">
        <v>44368</v>
      </c>
      <c r="H304" s="5">
        <v>1925525</v>
      </c>
      <c r="I304" s="5">
        <v>0</v>
      </c>
      <c r="J304" s="5">
        <v>0</v>
      </c>
    </row>
    <row r="305" spans="1:10" ht="15.75" customHeight="1">
      <c r="A305" s="5">
        <v>2020</v>
      </c>
      <c r="B305" s="5" t="s">
        <v>59</v>
      </c>
      <c r="C305" s="5">
        <v>12</v>
      </c>
      <c r="D305" s="5">
        <v>4</v>
      </c>
      <c r="E305" s="5">
        <v>37150</v>
      </c>
      <c r="F305" s="5">
        <v>560</v>
      </c>
      <c r="G305" s="5">
        <v>42932</v>
      </c>
      <c r="H305" s="5">
        <v>1871205</v>
      </c>
      <c r="I305" s="5">
        <v>0</v>
      </c>
      <c r="J305" s="5">
        <v>0</v>
      </c>
    </row>
    <row r="306" spans="1:10" ht="15.75" customHeight="1">
      <c r="A306" s="5">
        <v>2020</v>
      </c>
      <c r="B306" s="5" t="s">
        <v>59</v>
      </c>
      <c r="C306" s="5">
        <v>12</v>
      </c>
      <c r="D306" s="5">
        <v>4</v>
      </c>
      <c r="E306" s="5">
        <v>40666</v>
      </c>
      <c r="F306" s="5">
        <v>562</v>
      </c>
      <c r="G306" s="5">
        <v>42194</v>
      </c>
      <c r="H306" s="5">
        <v>1699394</v>
      </c>
      <c r="I306" s="5">
        <v>0</v>
      </c>
      <c r="J306" s="5">
        <v>0</v>
      </c>
    </row>
    <row r="307" spans="1:10" ht="15.75" customHeight="1">
      <c r="A307" s="5">
        <v>2020</v>
      </c>
      <c r="B307" s="5" t="s">
        <v>59</v>
      </c>
      <c r="C307" s="5">
        <v>12</v>
      </c>
      <c r="D307" s="5">
        <v>4</v>
      </c>
      <c r="E307" s="5">
        <v>32144</v>
      </c>
      <c r="F307" s="5">
        <v>500</v>
      </c>
      <c r="G307" s="5">
        <v>49644</v>
      </c>
      <c r="H307" s="5">
        <v>1834881</v>
      </c>
      <c r="I307" s="5">
        <v>0</v>
      </c>
      <c r="J307" s="5">
        <v>0</v>
      </c>
    </row>
    <row r="308" spans="1:10" ht="15.75" customHeight="1">
      <c r="A308" s="5">
        <v>2020</v>
      </c>
      <c r="B308" s="5" t="s">
        <v>59</v>
      </c>
      <c r="C308" s="5">
        <v>12</v>
      </c>
      <c r="D308" s="5">
        <v>5</v>
      </c>
      <c r="E308" s="5">
        <v>41084</v>
      </c>
      <c r="F308" s="5">
        <v>570</v>
      </c>
      <c r="G308" s="5">
        <v>53178</v>
      </c>
      <c r="H308" s="5">
        <v>2177602</v>
      </c>
      <c r="I308" s="5">
        <v>0</v>
      </c>
      <c r="J308" s="5">
        <v>0</v>
      </c>
    </row>
    <row r="309" spans="1:10" ht="15.75" customHeight="1">
      <c r="A309" s="5">
        <v>2020</v>
      </c>
      <c r="B309" s="5" t="s">
        <v>59</v>
      </c>
      <c r="C309" s="5">
        <v>12</v>
      </c>
      <c r="D309" s="5">
        <v>5</v>
      </c>
      <c r="E309" s="5">
        <v>43890</v>
      </c>
      <c r="F309" s="5">
        <v>598</v>
      </c>
      <c r="G309" s="5">
        <v>52814</v>
      </c>
      <c r="H309" s="5">
        <v>2252604</v>
      </c>
      <c r="I309" s="5">
        <v>0</v>
      </c>
      <c r="J309" s="5">
        <v>0</v>
      </c>
    </row>
    <row r="310" spans="1:10" ht="15.75" customHeight="1">
      <c r="A310" s="5">
        <v>2020</v>
      </c>
      <c r="B310" s="5" t="s">
        <v>59</v>
      </c>
      <c r="C310" s="5">
        <v>12</v>
      </c>
      <c r="D310" s="5">
        <v>5</v>
      </c>
      <c r="E310" s="5">
        <v>38052</v>
      </c>
      <c r="F310" s="5">
        <v>488</v>
      </c>
      <c r="G310" s="5">
        <v>43938</v>
      </c>
      <c r="H310" s="5">
        <v>2188745</v>
      </c>
      <c r="I310" s="5">
        <v>0</v>
      </c>
      <c r="J310" s="5">
        <v>0</v>
      </c>
    </row>
    <row r="311" spans="1:10" ht="15.75" customHeight="1">
      <c r="A311" s="5">
        <v>2021</v>
      </c>
      <c r="B311" s="5" t="s">
        <v>17</v>
      </c>
      <c r="C311" s="5">
        <v>1</v>
      </c>
      <c r="D311" s="5">
        <v>1</v>
      </c>
      <c r="E311" s="5">
        <v>40318</v>
      </c>
      <c r="F311" s="5">
        <v>474</v>
      </c>
      <c r="G311" s="5">
        <v>47676</v>
      </c>
      <c r="H311" s="5">
        <v>1907519</v>
      </c>
      <c r="I311" s="5">
        <v>0</v>
      </c>
      <c r="J311" s="5">
        <v>0</v>
      </c>
    </row>
    <row r="312" spans="1:10" ht="15.75" customHeight="1">
      <c r="A312" s="5">
        <v>2021</v>
      </c>
      <c r="B312" s="5" t="s">
        <v>17</v>
      </c>
      <c r="C312" s="5">
        <v>1</v>
      </c>
      <c r="D312" s="5">
        <v>1</v>
      </c>
      <c r="E312" s="5">
        <v>36288</v>
      </c>
      <c r="F312" s="5">
        <v>432</v>
      </c>
      <c r="G312" s="5">
        <v>41806</v>
      </c>
      <c r="H312" s="5">
        <v>1926582</v>
      </c>
      <c r="I312" s="5">
        <v>0</v>
      </c>
      <c r="J312" s="5">
        <v>0</v>
      </c>
    </row>
    <row r="313" spans="1:10" ht="15.75" customHeight="1">
      <c r="A313" s="5">
        <v>2021</v>
      </c>
      <c r="B313" s="5" t="s">
        <v>17</v>
      </c>
      <c r="C313" s="5">
        <v>1</v>
      </c>
      <c r="D313" s="5">
        <v>1</v>
      </c>
      <c r="E313" s="5">
        <v>33356</v>
      </c>
      <c r="F313" s="5">
        <v>430</v>
      </c>
      <c r="G313" s="5">
        <v>39316</v>
      </c>
      <c r="H313" s="5">
        <v>1689717</v>
      </c>
      <c r="I313" s="5">
        <v>0</v>
      </c>
      <c r="J313" s="5">
        <v>0</v>
      </c>
    </row>
    <row r="314" spans="1:10" ht="15.75" customHeight="1">
      <c r="A314" s="5">
        <v>2021</v>
      </c>
      <c r="B314" s="5" t="s">
        <v>17</v>
      </c>
      <c r="C314" s="5">
        <v>1</v>
      </c>
      <c r="D314" s="5">
        <v>1</v>
      </c>
      <c r="E314" s="5">
        <v>32556</v>
      </c>
      <c r="F314" s="5">
        <v>400</v>
      </c>
      <c r="G314" s="5">
        <v>58418</v>
      </c>
      <c r="H314" s="5">
        <v>1724356</v>
      </c>
      <c r="I314" s="5">
        <v>0</v>
      </c>
      <c r="J314" s="5">
        <v>0</v>
      </c>
    </row>
    <row r="315" spans="1:10" ht="15.75" customHeight="1">
      <c r="A315" s="5">
        <v>2021</v>
      </c>
      <c r="B315" s="5" t="s">
        <v>17</v>
      </c>
      <c r="C315" s="5">
        <v>1</v>
      </c>
      <c r="D315" s="5">
        <v>1</v>
      </c>
      <c r="E315" s="5">
        <v>35818</v>
      </c>
      <c r="F315" s="5">
        <v>530</v>
      </c>
      <c r="G315" s="5">
        <v>42322</v>
      </c>
      <c r="H315" s="5">
        <v>1956413</v>
      </c>
      <c r="I315" s="5">
        <v>0</v>
      </c>
      <c r="J315" s="5">
        <v>0</v>
      </c>
    </row>
    <row r="316" spans="1:10" ht="15.75" customHeight="1">
      <c r="A316" s="5">
        <v>2021</v>
      </c>
      <c r="B316" s="5" t="s">
        <v>17</v>
      </c>
      <c r="C316" s="5">
        <v>1</v>
      </c>
      <c r="D316" s="5">
        <v>1</v>
      </c>
      <c r="E316" s="5">
        <v>40944</v>
      </c>
      <c r="F316" s="5">
        <v>444</v>
      </c>
      <c r="G316" s="5">
        <v>39378</v>
      </c>
      <c r="H316" s="5">
        <v>2013524</v>
      </c>
      <c r="I316" s="5">
        <v>0</v>
      </c>
      <c r="J316" s="5">
        <v>0</v>
      </c>
    </row>
    <row r="317" spans="1:10" ht="15.75" customHeight="1">
      <c r="A317" s="5">
        <v>2021</v>
      </c>
      <c r="B317" s="5" t="s">
        <v>17</v>
      </c>
      <c r="C317" s="5">
        <v>1</v>
      </c>
      <c r="D317" s="5">
        <v>1</v>
      </c>
      <c r="E317" s="5">
        <v>36246</v>
      </c>
      <c r="F317" s="5">
        <v>466</v>
      </c>
      <c r="G317" s="5">
        <v>41006</v>
      </c>
      <c r="H317" s="5">
        <v>2005809</v>
      </c>
      <c r="I317" s="5">
        <v>0</v>
      </c>
      <c r="J317" s="5">
        <v>0</v>
      </c>
    </row>
    <row r="318" spans="1:10" ht="15.75" customHeight="1">
      <c r="A318" s="5">
        <v>2021</v>
      </c>
      <c r="B318" s="5" t="s">
        <v>17</v>
      </c>
      <c r="C318" s="5">
        <v>1</v>
      </c>
      <c r="D318" s="5">
        <v>2</v>
      </c>
      <c r="E318" s="5">
        <v>36906</v>
      </c>
      <c r="F318" s="5">
        <v>458</v>
      </c>
      <c r="G318" s="5">
        <v>38484</v>
      </c>
      <c r="H318" s="5">
        <v>1987553</v>
      </c>
      <c r="I318" s="5">
        <v>0</v>
      </c>
      <c r="J318" s="5">
        <v>0</v>
      </c>
    </row>
    <row r="319" spans="1:10" ht="15.75" customHeight="1">
      <c r="A319" s="5">
        <v>2021</v>
      </c>
      <c r="B319" s="5" t="s">
        <v>17</v>
      </c>
      <c r="C319" s="5">
        <v>1</v>
      </c>
      <c r="D319" s="5">
        <v>2</v>
      </c>
      <c r="E319" s="5">
        <v>37640</v>
      </c>
      <c r="F319" s="5">
        <v>426</v>
      </c>
      <c r="G319" s="5">
        <v>38920</v>
      </c>
      <c r="H319" s="5">
        <v>1895958</v>
      </c>
      <c r="I319" s="5">
        <v>0</v>
      </c>
      <c r="J319" s="5">
        <v>0</v>
      </c>
    </row>
    <row r="320" spans="1:10" ht="15.75" customHeight="1">
      <c r="A320" s="5">
        <v>2021</v>
      </c>
      <c r="B320" s="5" t="s">
        <v>17</v>
      </c>
      <c r="C320" s="5">
        <v>1</v>
      </c>
      <c r="D320" s="5">
        <v>2</v>
      </c>
      <c r="E320" s="5">
        <v>32172</v>
      </c>
      <c r="F320" s="5">
        <v>300</v>
      </c>
      <c r="G320" s="5">
        <v>33474</v>
      </c>
      <c r="H320" s="5">
        <v>1614172</v>
      </c>
      <c r="I320" s="5">
        <v>0</v>
      </c>
      <c r="J320" s="5">
        <v>0</v>
      </c>
    </row>
    <row r="321" spans="1:10" ht="15.75" customHeight="1">
      <c r="A321" s="5">
        <v>2021</v>
      </c>
      <c r="B321" s="5" t="s">
        <v>17</v>
      </c>
      <c r="C321" s="5">
        <v>1</v>
      </c>
      <c r="D321" s="5">
        <v>2</v>
      </c>
      <c r="E321" s="5">
        <v>24962</v>
      </c>
      <c r="F321" s="5">
        <v>332</v>
      </c>
      <c r="G321" s="5">
        <v>37156</v>
      </c>
      <c r="H321" s="5">
        <v>1710122</v>
      </c>
      <c r="I321" s="5">
        <v>0</v>
      </c>
      <c r="J321" s="5">
        <v>0</v>
      </c>
    </row>
    <row r="322" spans="1:10" ht="15.75" customHeight="1">
      <c r="A322" s="5">
        <v>2021</v>
      </c>
      <c r="B322" s="5" t="s">
        <v>17</v>
      </c>
      <c r="C322" s="5">
        <v>1</v>
      </c>
      <c r="D322" s="5">
        <v>2</v>
      </c>
      <c r="E322" s="5">
        <v>31806</v>
      </c>
      <c r="F322" s="5">
        <v>400</v>
      </c>
      <c r="G322" s="5">
        <v>35524</v>
      </c>
      <c r="H322" s="5">
        <v>1823647</v>
      </c>
      <c r="I322" s="5">
        <v>0</v>
      </c>
      <c r="J322" s="5">
        <v>0</v>
      </c>
    </row>
    <row r="323" spans="1:10" ht="15.75" customHeight="1">
      <c r="A323" s="5">
        <v>2021</v>
      </c>
      <c r="B323" s="5" t="s">
        <v>17</v>
      </c>
      <c r="C323" s="5">
        <v>1</v>
      </c>
      <c r="D323" s="5">
        <v>2</v>
      </c>
      <c r="E323" s="5">
        <v>34030</v>
      </c>
      <c r="F323" s="5">
        <v>402</v>
      </c>
      <c r="G323" s="5">
        <v>35594</v>
      </c>
      <c r="H323" s="5">
        <v>1749542</v>
      </c>
      <c r="I323" s="5">
        <v>0</v>
      </c>
      <c r="J323" s="5">
        <v>0</v>
      </c>
    </row>
    <row r="324" spans="1:10" ht="15.75" customHeight="1">
      <c r="A324" s="5">
        <v>2021</v>
      </c>
      <c r="B324" s="5" t="s">
        <v>17</v>
      </c>
      <c r="C324" s="5">
        <v>1</v>
      </c>
      <c r="D324" s="5">
        <v>2</v>
      </c>
      <c r="E324" s="5">
        <v>31354</v>
      </c>
      <c r="F324" s="5">
        <v>378</v>
      </c>
      <c r="G324" s="5">
        <v>31886</v>
      </c>
      <c r="H324" s="5">
        <v>1678004</v>
      </c>
      <c r="I324" s="5">
        <v>0</v>
      </c>
      <c r="J324" s="5">
        <v>0</v>
      </c>
    </row>
    <row r="325" spans="1:10" ht="15.75" customHeight="1">
      <c r="A325" s="5">
        <v>2021</v>
      </c>
      <c r="B325" s="5" t="s">
        <v>17</v>
      </c>
      <c r="C325" s="5">
        <v>1</v>
      </c>
      <c r="D325" s="5">
        <v>3</v>
      </c>
      <c r="E325" s="5">
        <v>30310</v>
      </c>
      <c r="F325" s="5">
        <v>352</v>
      </c>
      <c r="G325" s="5">
        <v>33618</v>
      </c>
      <c r="H325" s="5">
        <v>1657483</v>
      </c>
      <c r="I325" s="5">
        <v>0</v>
      </c>
      <c r="J325" s="5">
        <v>0</v>
      </c>
    </row>
    <row r="326" spans="1:10" ht="15.75" customHeight="1">
      <c r="A326" s="5">
        <v>2021</v>
      </c>
      <c r="B326" s="5" t="s">
        <v>17</v>
      </c>
      <c r="C326" s="5">
        <v>1</v>
      </c>
      <c r="D326" s="5">
        <v>3</v>
      </c>
      <c r="E326" s="5">
        <v>27924</v>
      </c>
      <c r="F326" s="5">
        <v>290</v>
      </c>
      <c r="G326" s="5">
        <v>29026</v>
      </c>
      <c r="H326" s="5">
        <v>1412580</v>
      </c>
      <c r="I326" s="5">
        <v>33120</v>
      </c>
      <c r="J326" s="5">
        <v>0</v>
      </c>
    </row>
    <row r="327" spans="1:10" ht="15.75" customHeight="1">
      <c r="A327" s="5">
        <v>2021</v>
      </c>
      <c r="B327" s="5" t="s">
        <v>17</v>
      </c>
      <c r="C327" s="5">
        <v>1</v>
      </c>
      <c r="D327" s="5">
        <v>3</v>
      </c>
      <c r="E327" s="5">
        <v>30558</v>
      </c>
      <c r="F327" s="5">
        <v>304</v>
      </c>
      <c r="G327" s="5">
        <v>40142</v>
      </c>
      <c r="H327" s="5">
        <v>1685264</v>
      </c>
      <c r="I327" s="5">
        <v>339211</v>
      </c>
      <c r="J327" s="5">
        <v>0</v>
      </c>
    </row>
    <row r="328" spans="1:10" ht="15.75" customHeight="1">
      <c r="A328" s="5">
        <v>2021</v>
      </c>
      <c r="B328" s="5" t="s">
        <v>17</v>
      </c>
      <c r="C328" s="5">
        <v>1</v>
      </c>
      <c r="D328" s="5">
        <v>3</v>
      </c>
      <c r="E328" s="5">
        <v>27574</v>
      </c>
      <c r="F328" s="5">
        <v>324</v>
      </c>
      <c r="G328" s="5">
        <v>34458</v>
      </c>
      <c r="H328" s="5">
        <v>1649667</v>
      </c>
      <c r="I328" s="5">
        <v>352736</v>
      </c>
      <c r="J328" s="5">
        <v>0</v>
      </c>
    </row>
    <row r="329" spans="1:10" ht="15.75" customHeight="1">
      <c r="A329" s="5">
        <v>2021</v>
      </c>
      <c r="B329" s="5" t="s">
        <v>17</v>
      </c>
      <c r="C329" s="5">
        <v>1</v>
      </c>
      <c r="D329" s="5">
        <v>3</v>
      </c>
      <c r="E329" s="5">
        <v>30100</v>
      </c>
      <c r="F329" s="5">
        <v>362</v>
      </c>
      <c r="G329" s="5">
        <v>34404</v>
      </c>
      <c r="H329" s="5">
        <v>1675238</v>
      </c>
      <c r="I329" s="5">
        <v>382362</v>
      </c>
      <c r="J329" s="5">
        <v>0</v>
      </c>
    </row>
    <row r="330" spans="1:10" ht="15.75" customHeight="1">
      <c r="A330" s="5">
        <v>2021</v>
      </c>
      <c r="B330" s="5" t="s">
        <v>17</v>
      </c>
      <c r="C330" s="5">
        <v>1</v>
      </c>
      <c r="D330" s="5">
        <v>3</v>
      </c>
      <c r="E330" s="5">
        <v>28990</v>
      </c>
      <c r="F330" s="5">
        <v>322</v>
      </c>
      <c r="G330" s="5">
        <v>35468</v>
      </c>
      <c r="H330" s="5">
        <v>1720958</v>
      </c>
      <c r="I330" s="5">
        <v>468743</v>
      </c>
      <c r="J330" s="5">
        <v>0</v>
      </c>
    </row>
    <row r="331" spans="1:10" ht="15.75" customHeight="1">
      <c r="A331" s="5">
        <v>2021</v>
      </c>
      <c r="B331" s="5" t="s">
        <v>17</v>
      </c>
      <c r="C331" s="5">
        <v>1</v>
      </c>
      <c r="D331" s="5">
        <v>3</v>
      </c>
      <c r="E331" s="5">
        <v>19974</v>
      </c>
      <c r="F331" s="5">
        <v>274</v>
      </c>
      <c r="G331" s="5">
        <v>34254</v>
      </c>
      <c r="H331" s="5">
        <v>1417281</v>
      </c>
      <c r="I331" s="5">
        <v>478599</v>
      </c>
      <c r="J331" s="5">
        <v>0</v>
      </c>
    </row>
    <row r="332" spans="1:10" ht="15.75" customHeight="1">
      <c r="A332" s="5">
        <v>2021</v>
      </c>
      <c r="B332" s="5" t="s">
        <v>17</v>
      </c>
      <c r="C332" s="5">
        <v>1</v>
      </c>
      <c r="D332" s="5">
        <v>4</v>
      </c>
      <c r="E332" s="5">
        <v>25466</v>
      </c>
      <c r="F332" s="5">
        <v>276</v>
      </c>
      <c r="G332" s="5">
        <v>26500</v>
      </c>
      <c r="H332" s="5">
        <v>1356265</v>
      </c>
      <c r="I332" s="5">
        <v>11292</v>
      </c>
      <c r="J332" s="5">
        <v>0</v>
      </c>
    </row>
    <row r="333" spans="1:10" ht="15.75" customHeight="1">
      <c r="A333" s="5">
        <v>2021</v>
      </c>
      <c r="B333" s="5" t="s">
        <v>17</v>
      </c>
      <c r="C333" s="5">
        <v>1</v>
      </c>
      <c r="D333" s="5">
        <v>4</v>
      </c>
      <c r="E333" s="5">
        <v>26464</v>
      </c>
      <c r="F333" s="5">
        <v>262</v>
      </c>
      <c r="G333" s="5">
        <v>26296</v>
      </c>
      <c r="H333" s="5">
        <v>1362263</v>
      </c>
      <c r="I333" s="5">
        <v>66466</v>
      </c>
      <c r="J333" s="5">
        <v>0</v>
      </c>
    </row>
    <row r="334" spans="1:10" ht="15.75" customHeight="1">
      <c r="A334" s="5">
        <v>2021</v>
      </c>
      <c r="B334" s="5" t="s">
        <v>17</v>
      </c>
      <c r="C334" s="5">
        <v>1</v>
      </c>
      <c r="D334" s="5">
        <v>4</v>
      </c>
      <c r="E334" s="5">
        <v>29792</v>
      </c>
      <c r="F334" s="5">
        <v>312</v>
      </c>
      <c r="G334" s="5">
        <v>32066</v>
      </c>
      <c r="H334" s="5">
        <v>1653874</v>
      </c>
      <c r="I334" s="5">
        <v>380000</v>
      </c>
      <c r="J334" s="5">
        <v>0</v>
      </c>
    </row>
    <row r="335" spans="1:10" ht="15.75" customHeight="1">
      <c r="A335" s="5">
        <v>2021</v>
      </c>
      <c r="B335" s="5" t="s">
        <v>17</v>
      </c>
      <c r="C335" s="5">
        <v>1</v>
      </c>
      <c r="D335" s="5">
        <v>4</v>
      </c>
      <c r="E335" s="5">
        <v>23112</v>
      </c>
      <c r="F335" s="5">
        <v>246</v>
      </c>
      <c r="G335" s="5">
        <v>28522</v>
      </c>
      <c r="H335" s="5">
        <v>1388000</v>
      </c>
      <c r="I335" s="5">
        <v>650348</v>
      </c>
      <c r="J335" s="5">
        <v>0</v>
      </c>
    </row>
    <row r="336" spans="1:10" ht="15.75" customHeight="1">
      <c r="A336" s="5">
        <v>2021</v>
      </c>
      <c r="B336" s="5" t="s">
        <v>17</v>
      </c>
      <c r="C336" s="5">
        <v>1</v>
      </c>
      <c r="D336" s="5">
        <v>4</v>
      </c>
      <c r="E336" s="5">
        <v>28646</v>
      </c>
      <c r="F336" s="5">
        <v>306</v>
      </c>
      <c r="G336" s="5">
        <v>34332</v>
      </c>
      <c r="H336" s="5">
        <v>1774967</v>
      </c>
      <c r="I336" s="5">
        <v>689487</v>
      </c>
      <c r="J336" s="5">
        <v>0</v>
      </c>
    </row>
    <row r="337" spans="1:10" ht="15.75" customHeight="1">
      <c r="A337" s="5">
        <v>2021</v>
      </c>
      <c r="B337" s="5" t="s">
        <v>17</v>
      </c>
      <c r="C337" s="5">
        <v>1</v>
      </c>
      <c r="D337" s="5">
        <v>4</v>
      </c>
      <c r="E337" s="5">
        <v>18196</v>
      </c>
      <c r="F337" s="5">
        <v>232</v>
      </c>
      <c r="G337" s="5">
        <v>32184</v>
      </c>
      <c r="H337" s="5">
        <v>1470452</v>
      </c>
      <c r="I337" s="5">
        <v>813269</v>
      </c>
      <c r="J337" s="5">
        <v>0</v>
      </c>
    </row>
    <row r="338" spans="1:10" ht="15.75" customHeight="1">
      <c r="A338" s="5">
        <v>2021</v>
      </c>
      <c r="B338" s="5" t="s">
        <v>17</v>
      </c>
      <c r="C338" s="5">
        <v>1</v>
      </c>
      <c r="D338" s="5">
        <v>4</v>
      </c>
      <c r="E338" s="5">
        <v>37824</v>
      </c>
      <c r="F338" s="5">
        <v>324</v>
      </c>
      <c r="G338" s="5">
        <v>40630</v>
      </c>
      <c r="H338" s="5">
        <v>1539803</v>
      </c>
      <c r="I338" s="5">
        <v>1142072</v>
      </c>
      <c r="J338" s="5">
        <v>0</v>
      </c>
    </row>
    <row r="339" spans="1:10" ht="15.75" customHeight="1">
      <c r="A339" s="5">
        <v>2021</v>
      </c>
      <c r="B339" s="5" t="s">
        <v>17</v>
      </c>
      <c r="C339" s="5">
        <v>1</v>
      </c>
      <c r="D339" s="5">
        <v>5</v>
      </c>
      <c r="E339" s="5">
        <v>23054</v>
      </c>
      <c r="F339" s="5">
        <v>232</v>
      </c>
      <c r="G339" s="5">
        <v>23764</v>
      </c>
      <c r="H339" s="5">
        <v>1260921</v>
      </c>
      <c r="I339" s="5">
        <v>29018</v>
      </c>
      <c r="J339" s="5">
        <v>0</v>
      </c>
    </row>
    <row r="340" spans="1:10" ht="15.75" customHeight="1">
      <c r="A340" s="5">
        <v>2021</v>
      </c>
      <c r="B340" s="5" t="s">
        <v>17</v>
      </c>
      <c r="C340" s="5">
        <v>1</v>
      </c>
      <c r="D340" s="5">
        <v>5</v>
      </c>
      <c r="E340" s="5">
        <v>26146</v>
      </c>
      <c r="F340" s="5">
        <v>256</v>
      </c>
      <c r="G340" s="5">
        <v>28154</v>
      </c>
      <c r="H340" s="5">
        <v>1619574</v>
      </c>
      <c r="I340" s="5">
        <v>486572</v>
      </c>
      <c r="J340" s="5">
        <v>0</v>
      </c>
    </row>
    <row r="341" spans="1:10" ht="15.75" customHeight="1">
      <c r="A341" s="5">
        <v>2021</v>
      </c>
      <c r="B341" s="5" t="s">
        <v>17</v>
      </c>
      <c r="C341" s="5">
        <v>1</v>
      </c>
      <c r="D341" s="5">
        <v>5</v>
      </c>
      <c r="E341" s="5">
        <v>26108</v>
      </c>
      <c r="F341" s="5">
        <v>274</v>
      </c>
      <c r="G341" s="5">
        <v>29772</v>
      </c>
      <c r="H341" s="5">
        <v>1559411</v>
      </c>
      <c r="I341" s="5">
        <v>1142271</v>
      </c>
      <c r="J341" s="5">
        <v>0</v>
      </c>
    </row>
    <row r="342" spans="1:10" ht="15.75" customHeight="1">
      <c r="A342" s="5">
        <v>2021</v>
      </c>
      <c r="B342" s="5" t="s">
        <v>18</v>
      </c>
      <c r="C342" s="5">
        <v>2</v>
      </c>
      <c r="D342" s="5">
        <v>1</v>
      </c>
      <c r="E342" s="5">
        <v>23572</v>
      </c>
      <c r="F342" s="5">
        <v>172</v>
      </c>
      <c r="G342" s="5">
        <v>23512</v>
      </c>
      <c r="H342" s="5">
        <v>1303674</v>
      </c>
      <c r="I342" s="5">
        <v>74080</v>
      </c>
      <c r="J342" s="5">
        <v>0</v>
      </c>
    </row>
    <row r="343" spans="1:10" ht="15.75" customHeight="1">
      <c r="A343" s="5">
        <v>2021</v>
      </c>
      <c r="B343" s="5" t="s">
        <v>18</v>
      </c>
      <c r="C343" s="5">
        <v>2</v>
      </c>
      <c r="D343" s="5">
        <v>1</v>
      </c>
      <c r="E343" s="5">
        <v>22002</v>
      </c>
      <c r="F343" s="5">
        <v>226</v>
      </c>
      <c r="G343" s="5">
        <v>28500</v>
      </c>
      <c r="H343" s="5">
        <v>1459601</v>
      </c>
      <c r="I343" s="5">
        <v>375937</v>
      </c>
      <c r="J343" s="5">
        <v>0</v>
      </c>
    </row>
    <row r="344" spans="1:10" ht="15.75" customHeight="1">
      <c r="A344" s="5">
        <v>2021</v>
      </c>
      <c r="B344" s="5" t="s">
        <v>18</v>
      </c>
      <c r="C344" s="5">
        <v>2</v>
      </c>
      <c r="D344" s="5">
        <v>1</v>
      </c>
      <c r="E344" s="5">
        <v>17158</v>
      </c>
      <c r="F344" s="5">
        <v>188</v>
      </c>
      <c r="G344" s="5">
        <v>26886</v>
      </c>
      <c r="H344" s="5">
        <v>1309224</v>
      </c>
      <c r="I344" s="5">
        <v>380727</v>
      </c>
      <c r="J344" s="5">
        <v>0</v>
      </c>
    </row>
    <row r="345" spans="1:10" ht="15.75" customHeight="1">
      <c r="A345" s="5">
        <v>2021</v>
      </c>
      <c r="B345" s="5" t="s">
        <v>18</v>
      </c>
      <c r="C345" s="5">
        <v>2</v>
      </c>
      <c r="D345" s="5">
        <v>1</v>
      </c>
      <c r="E345" s="5">
        <v>25850</v>
      </c>
      <c r="F345" s="5">
        <v>214</v>
      </c>
      <c r="G345" s="5">
        <v>35626</v>
      </c>
      <c r="H345" s="5">
        <v>1547348</v>
      </c>
      <c r="I345" s="5">
        <v>619662</v>
      </c>
      <c r="J345" s="5">
        <v>0</v>
      </c>
    </row>
    <row r="346" spans="1:10" ht="15.75" customHeight="1">
      <c r="A346" s="5">
        <v>2021</v>
      </c>
      <c r="B346" s="5" t="s">
        <v>18</v>
      </c>
      <c r="C346" s="5">
        <v>2</v>
      </c>
      <c r="D346" s="5">
        <v>1</v>
      </c>
      <c r="E346" s="5">
        <v>24138</v>
      </c>
      <c r="F346" s="5">
        <v>150</v>
      </c>
      <c r="G346" s="5">
        <v>23522</v>
      </c>
      <c r="H346" s="5">
        <v>1550943</v>
      </c>
      <c r="I346" s="5">
        <v>715396</v>
      </c>
      <c r="J346" s="5">
        <v>0</v>
      </c>
    </row>
    <row r="347" spans="1:10" ht="15.75" customHeight="1">
      <c r="A347" s="5">
        <v>2021</v>
      </c>
      <c r="B347" s="5" t="s">
        <v>18</v>
      </c>
      <c r="C347" s="5">
        <v>2</v>
      </c>
      <c r="D347" s="5">
        <v>1</v>
      </c>
      <c r="E347" s="5">
        <v>23422</v>
      </c>
      <c r="F347" s="5">
        <v>190</v>
      </c>
      <c r="G347" s="5">
        <v>29024</v>
      </c>
      <c r="H347" s="5">
        <v>1589459</v>
      </c>
      <c r="I347" s="5">
        <v>912707</v>
      </c>
      <c r="J347" s="5">
        <v>0</v>
      </c>
    </row>
    <row r="348" spans="1:10" ht="15.75" customHeight="1">
      <c r="A348" s="5">
        <v>2021</v>
      </c>
      <c r="B348" s="5" t="s">
        <v>18</v>
      </c>
      <c r="C348" s="5">
        <v>2</v>
      </c>
      <c r="D348" s="5">
        <v>1</v>
      </c>
      <c r="E348" s="5">
        <v>24802</v>
      </c>
      <c r="F348" s="5">
        <v>240</v>
      </c>
      <c r="G348" s="5">
        <v>31576</v>
      </c>
      <c r="H348" s="5">
        <v>1581515</v>
      </c>
      <c r="I348" s="5">
        <v>1018592</v>
      </c>
      <c r="J348" s="5">
        <v>0</v>
      </c>
    </row>
    <row r="349" spans="1:10" ht="15.75" customHeight="1">
      <c r="A349" s="5">
        <v>2021</v>
      </c>
      <c r="B349" s="5" t="s">
        <v>18</v>
      </c>
      <c r="C349" s="5">
        <v>2</v>
      </c>
      <c r="D349" s="5">
        <v>2</v>
      </c>
      <c r="E349" s="5">
        <v>23412</v>
      </c>
      <c r="F349" s="5">
        <v>182</v>
      </c>
      <c r="G349" s="5">
        <v>19000</v>
      </c>
      <c r="H349" s="5">
        <v>1200171</v>
      </c>
      <c r="I349" s="5">
        <v>40047</v>
      </c>
      <c r="J349" s="5">
        <v>1651</v>
      </c>
    </row>
    <row r="350" spans="1:10" ht="15.75" customHeight="1">
      <c r="A350" s="5">
        <v>2021</v>
      </c>
      <c r="B350" s="5" t="s">
        <v>18</v>
      </c>
      <c r="C350" s="5">
        <v>2</v>
      </c>
      <c r="D350" s="5">
        <v>2</v>
      </c>
      <c r="E350" s="5">
        <v>24396</v>
      </c>
      <c r="F350" s="5">
        <v>178</v>
      </c>
      <c r="G350" s="5">
        <v>22214</v>
      </c>
      <c r="H350" s="5">
        <v>1524509</v>
      </c>
      <c r="I350" s="5">
        <v>529618</v>
      </c>
      <c r="J350" s="5">
        <v>47041</v>
      </c>
    </row>
    <row r="351" spans="1:10" ht="15.75" customHeight="1">
      <c r="A351" s="5">
        <v>2021</v>
      </c>
      <c r="B351" s="5" t="s">
        <v>18</v>
      </c>
      <c r="C351" s="5">
        <v>2</v>
      </c>
      <c r="D351" s="5">
        <v>2</v>
      </c>
      <c r="E351" s="5">
        <v>21462</v>
      </c>
      <c r="F351" s="5">
        <v>188</v>
      </c>
      <c r="G351" s="5">
        <v>25856</v>
      </c>
      <c r="H351" s="5">
        <v>1524906</v>
      </c>
      <c r="I351" s="5">
        <v>701378</v>
      </c>
      <c r="J351" s="5">
        <v>0</v>
      </c>
    </row>
    <row r="352" spans="1:10" ht="15.75" customHeight="1">
      <c r="A352" s="5">
        <v>2021</v>
      </c>
      <c r="B352" s="5" t="s">
        <v>18</v>
      </c>
      <c r="C352" s="5">
        <v>2</v>
      </c>
      <c r="D352" s="5">
        <v>2</v>
      </c>
      <c r="E352" s="5">
        <v>25078</v>
      </c>
      <c r="F352" s="5">
        <v>220</v>
      </c>
      <c r="G352" s="5">
        <v>23592</v>
      </c>
      <c r="H352" s="5">
        <v>1540009</v>
      </c>
      <c r="I352" s="5">
        <v>803978</v>
      </c>
      <c r="J352" s="5">
        <v>0</v>
      </c>
    </row>
    <row r="353" spans="1:10" ht="15.75" customHeight="1">
      <c r="A353" s="5">
        <v>2021</v>
      </c>
      <c r="B353" s="5" t="s">
        <v>18</v>
      </c>
      <c r="C353" s="5">
        <v>2</v>
      </c>
      <c r="D353" s="5">
        <v>2</v>
      </c>
      <c r="E353" s="5">
        <v>17430</v>
      </c>
      <c r="F353" s="5">
        <v>156</v>
      </c>
      <c r="G353" s="5">
        <v>27200</v>
      </c>
      <c r="H353" s="5">
        <v>1324874</v>
      </c>
      <c r="I353" s="5">
        <v>891839</v>
      </c>
      <c r="J353" s="5">
        <v>0</v>
      </c>
    </row>
    <row r="354" spans="1:10" ht="15.75" customHeight="1">
      <c r="A354" s="5">
        <v>2021</v>
      </c>
      <c r="B354" s="5" t="s">
        <v>18</v>
      </c>
      <c r="C354" s="5">
        <v>2</v>
      </c>
      <c r="D354" s="5">
        <v>2</v>
      </c>
      <c r="E354" s="5">
        <v>24274</v>
      </c>
      <c r="F354" s="5">
        <v>208</v>
      </c>
      <c r="G354" s="5">
        <v>22716</v>
      </c>
      <c r="H354" s="5">
        <v>1580227</v>
      </c>
      <c r="I354" s="5">
        <v>910764</v>
      </c>
      <c r="J354" s="5">
        <v>0</v>
      </c>
    </row>
    <row r="355" spans="1:10" ht="15.75" customHeight="1">
      <c r="A355" s="5">
        <v>2021</v>
      </c>
      <c r="B355" s="5" t="s">
        <v>18</v>
      </c>
      <c r="C355" s="5">
        <v>2</v>
      </c>
      <c r="D355" s="5">
        <v>2</v>
      </c>
      <c r="E355" s="5">
        <v>18706</v>
      </c>
      <c r="F355" s="5">
        <v>170</v>
      </c>
      <c r="G355" s="5">
        <v>31444</v>
      </c>
      <c r="H355" s="5">
        <v>1601403</v>
      </c>
      <c r="I355" s="5">
        <v>965159</v>
      </c>
      <c r="J355" s="5">
        <v>0</v>
      </c>
    </row>
    <row r="356" spans="1:10" ht="15.75" customHeight="1">
      <c r="A356" s="5">
        <v>2021</v>
      </c>
      <c r="B356" s="5" t="s">
        <v>18</v>
      </c>
      <c r="C356" s="5">
        <v>2</v>
      </c>
      <c r="D356" s="5">
        <v>3</v>
      </c>
      <c r="E356" s="5">
        <v>28556</v>
      </c>
      <c r="F356" s="5">
        <v>166</v>
      </c>
      <c r="G356" s="5">
        <v>19430</v>
      </c>
      <c r="H356" s="5">
        <v>1337352</v>
      </c>
      <c r="I356" s="5">
        <v>45705</v>
      </c>
      <c r="J356" s="5">
        <v>14232</v>
      </c>
    </row>
    <row r="357" spans="1:10" ht="15.75" customHeight="1">
      <c r="A357" s="5">
        <v>2021</v>
      </c>
      <c r="B357" s="5" t="s">
        <v>18</v>
      </c>
      <c r="C357" s="5">
        <v>2</v>
      </c>
      <c r="D357" s="5">
        <v>3</v>
      </c>
      <c r="E357" s="5">
        <v>23184</v>
      </c>
      <c r="F357" s="5">
        <v>198</v>
      </c>
      <c r="G357" s="5">
        <v>23672</v>
      </c>
      <c r="H357" s="5">
        <v>1351626</v>
      </c>
      <c r="I357" s="5">
        <v>301425</v>
      </c>
      <c r="J357" s="5">
        <v>226338</v>
      </c>
    </row>
    <row r="358" spans="1:10" ht="15.75" customHeight="1">
      <c r="A358" s="5">
        <v>2021</v>
      </c>
      <c r="B358" s="5" t="s">
        <v>18</v>
      </c>
      <c r="C358" s="5">
        <v>2</v>
      </c>
      <c r="D358" s="5">
        <v>3</v>
      </c>
      <c r="E358" s="5">
        <v>27838</v>
      </c>
      <c r="F358" s="5">
        <v>178</v>
      </c>
      <c r="G358" s="5">
        <v>22826</v>
      </c>
      <c r="H358" s="5">
        <v>1440552</v>
      </c>
      <c r="I358" s="5">
        <v>471215</v>
      </c>
      <c r="J358" s="5">
        <v>222336</v>
      </c>
    </row>
    <row r="359" spans="1:10" ht="15.75" customHeight="1">
      <c r="A359" s="5">
        <v>2021</v>
      </c>
      <c r="B359" s="5" t="s">
        <v>18</v>
      </c>
      <c r="C359" s="5">
        <v>2</v>
      </c>
      <c r="D359" s="5">
        <v>3</v>
      </c>
      <c r="E359" s="5">
        <v>27832</v>
      </c>
      <c r="F359" s="5">
        <v>200</v>
      </c>
      <c r="G359" s="5">
        <v>20430</v>
      </c>
      <c r="H359" s="5">
        <v>1571442</v>
      </c>
      <c r="I359" s="5">
        <v>543927</v>
      </c>
      <c r="J359" s="5">
        <v>467719</v>
      </c>
    </row>
    <row r="360" spans="1:10" ht="15.75" customHeight="1">
      <c r="A360" s="5">
        <v>2021</v>
      </c>
      <c r="B360" s="5" t="s">
        <v>18</v>
      </c>
      <c r="C360" s="5">
        <v>2</v>
      </c>
      <c r="D360" s="5">
        <v>3</v>
      </c>
      <c r="E360" s="5">
        <v>18172</v>
      </c>
      <c r="F360" s="5">
        <v>164</v>
      </c>
      <c r="G360" s="5">
        <v>23586</v>
      </c>
      <c r="H360" s="5">
        <v>1191659</v>
      </c>
      <c r="I360" s="5">
        <v>583024</v>
      </c>
      <c r="J360" s="5">
        <v>268156</v>
      </c>
    </row>
    <row r="361" spans="1:10" ht="15.75" customHeight="1">
      <c r="A361" s="5">
        <v>2021</v>
      </c>
      <c r="B361" s="5" t="s">
        <v>18</v>
      </c>
      <c r="C361" s="5">
        <v>2</v>
      </c>
      <c r="D361" s="5">
        <v>3</v>
      </c>
      <c r="E361" s="5">
        <v>25724</v>
      </c>
      <c r="F361" s="5">
        <v>200</v>
      </c>
      <c r="G361" s="5">
        <v>24056</v>
      </c>
      <c r="H361" s="5">
        <v>1463010</v>
      </c>
      <c r="I361" s="5">
        <v>627562</v>
      </c>
      <c r="J361" s="5">
        <v>178509</v>
      </c>
    </row>
    <row r="362" spans="1:10" ht="15.75" customHeight="1">
      <c r="A362" s="5">
        <v>2021</v>
      </c>
      <c r="B362" s="5" t="s">
        <v>18</v>
      </c>
      <c r="C362" s="5">
        <v>2</v>
      </c>
      <c r="D362" s="5">
        <v>3</v>
      </c>
      <c r="E362" s="5">
        <v>26476</v>
      </c>
      <c r="F362" s="5">
        <v>200</v>
      </c>
      <c r="G362" s="5">
        <v>21826</v>
      </c>
      <c r="H362" s="5">
        <v>1521908</v>
      </c>
      <c r="I362" s="5">
        <v>1009902</v>
      </c>
      <c r="J362" s="5">
        <v>477944</v>
      </c>
    </row>
    <row r="363" spans="1:10" ht="15.75" customHeight="1">
      <c r="A363" s="5">
        <v>2021</v>
      </c>
      <c r="B363" s="5" t="s">
        <v>18</v>
      </c>
      <c r="C363" s="5">
        <v>2</v>
      </c>
      <c r="D363" s="5">
        <v>4</v>
      </c>
      <c r="E363" s="5">
        <v>31228</v>
      </c>
      <c r="F363" s="5">
        <v>216</v>
      </c>
      <c r="G363" s="5">
        <v>22582</v>
      </c>
      <c r="H363" s="5">
        <v>1416707</v>
      </c>
      <c r="I363" s="5">
        <v>0</v>
      </c>
      <c r="J363" s="5">
        <v>0</v>
      </c>
    </row>
    <row r="364" spans="1:10" ht="15.75" customHeight="1">
      <c r="A364" s="5">
        <v>2021</v>
      </c>
      <c r="B364" s="5" t="s">
        <v>18</v>
      </c>
      <c r="C364" s="5">
        <v>2</v>
      </c>
      <c r="D364" s="5">
        <v>4</v>
      </c>
      <c r="E364" s="5">
        <v>33610</v>
      </c>
      <c r="F364" s="5">
        <v>222</v>
      </c>
      <c r="G364" s="5">
        <v>23418</v>
      </c>
      <c r="H364" s="5">
        <v>1648009</v>
      </c>
      <c r="I364" s="5">
        <v>56406</v>
      </c>
      <c r="J364" s="5">
        <v>2313</v>
      </c>
    </row>
    <row r="365" spans="1:10" ht="15.75" customHeight="1">
      <c r="A365" s="5">
        <v>2021</v>
      </c>
      <c r="B365" s="5" t="s">
        <v>18</v>
      </c>
      <c r="C365" s="5">
        <v>2</v>
      </c>
      <c r="D365" s="5">
        <v>4</v>
      </c>
      <c r="E365" s="5">
        <v>27364</v>
      </c>
      <c r="F365" s="5">
        <v>206</v>
      </c>
      <c r="G365" s="5">
        <v>27938</v>
      </c>
      <c r="H365" s="5">
        <v>1528044</v>
      </c>
      <c r="I365" s="5">
        <v>499731</v>
      </c>
      <c r="J365" s="5">
        <v>278245</v>
      </c>
    </row>
    <row r="366" spans="1:10" ht="15.75" customHeight="1">
      <c r="A366" s="5">
        <v>2021</v>
      </c>
      <c r="B366" s="5" t="s">
        <v>18</v>
      </c>
      <c r="C366" s="5">
        <v>2</v>
      </c>
      <c r="D366" s="5">
        <v>4</v>
      </c>
      <c r="E366" s="5">
        <v>33860</v>
      </c>
      <c r="F366" s="5">
        <v>282</v>
      </c>
      <c r="G366" s="5">
        <v>24200</v>
      </c>
      <c r="H366" s="5">
        <v>1558656</v>
      </c>
      <c r="I366" s="5">
        <v>522957</v>
      </c>
      <c r="J366" s="5">
        <v>434012</v>
      </c>
    </row>
    <row r="367" spans="1:10" ht="15.75" customHeight="1">
      <c r="A367" s="5">
        <v>2021</v>
      </c>
      <c r="B367" s="5" t="s">
        <v>18</v>
      </c>
      <c r="C367" s="5">
        <v>2</v>
      </c>
      <c r="D367" s="5">
        <v>4</v>
      </c>
      <c r="E367" s="5">
        <v>20988</v>
      </c>
      <c r="F367" s="5">
        <v>152</v>
      </c>
      <c r="G367" s="5">
        <v>26466</v>
      </c>
      <c r="H367" s="5">
        <v>1293135</v>
      </c>
      <c r="I367" s="5">
        <v>629376</v>
      </c>
      <c r="J367" s="5">
        <v>577415</v>
      </c>
    </row>
    <row r="368" spans="1:10" ht="15.75" customHeight="1">
      <c r="A368" s="5">
        <v>2021</v>
      </c>
      <c r="B368" s="5" t="s">
        <v>18</v>
      </c>
      <c r="C368" s="5">
        <v>2</v>
      </c>
      <c r="D368" s="5">
        <v>4</v>
      </c>
      <c r="E368" s="5">
        <v>33124</v>
      </c>
      <c r="F368" s="5">
        <v>228</v>
      </c>
      <c r="G368" s="5">
        <v>25580</v>
      </c>
      <c r="H368" s="5">
        <v>1726521</v>
      </c>
      <c r="I368" s="5">
        <v>639870</v>
      </c>
      <c r="J368" s="5">
        <v>838672</v>
      </c>
    </row>
    <row r="369" spans="1:10" ht="15.75" customHeight="1">
      <c r="A369" s="5">
        <v>2021</v>
      </c>
      <c r="B369" s="5" t="s">
        <v>18</v>
      </c>
      <c r="C369" s="5">
        <v>2</v>
      </c>
      <c r="D369" s="5">
        <v>4</v>
      </c>
      <c r="E369" s="5">
        <v>33198</v>
      </c>
      <c r="F369" s="5">
        <v>238</v>
      </c>
      <c r="G369" s="5">
        <v>24444</v>
      </c>
      <c r="H369" s="5">
        <v>1640636</v>
      </c>
      <c r="I369" s="5">
        <v>715470</v>
      </c>
      <c r="J369" s="5">
        <v>831466</v>
      </c>
    </row>
    <row r="370" spans="1:10" ht="15.75" customHeight="1">
      <c r="A370" s="5">
        <v>2021</v>
      </c>
      <c r="B370" s="5" t="s">
        <v>32</v>
      </c>
      <c r="C370" s="5">
        <v>3</v>
      </c>
      <c r="D370" s="5">
        <v>1</v>
      </c>
      <c r="E370" s="5">
        <v>37300</v>
      </c>
      <c r="F370" s="5">
        <v>194</v>
      </c>
      <c r="G370" s="5">
        <v>28606</v>
      </c>
      <c r="H370" s="5">
        <v>1359734</v>
      </c>
      <c r="I370" s="5">
        <v>114059</v>
      </c>
      <c r="J370" s="5">
        <v>13843</v>
      </c>
    </row>
    <row r="371" spans="1:10" ht="15.75" customHeight="1">
      <c r="A371" s="5">
        <v>2021</v>
      </c>
      <c r="B371" s="5" t="s">
        <v>32</v>
      </c>
      <c r="C371" s="5">
        <v>3</v>
      </c>
      <c r="D371" s="5">
        <v>1</v>
      </c>
      <c r="E371" s="5">
        <v>24540</v>
      </c>
      <c r="F371" s="5">
        <v>184</v>
      </c>
      <c r="G371" s="5">
        <v>24944</v>
      </c>
      <c r="H371" s="5">
        <v>1401908</v>
      </c>
      <c r="I371" s="5">
        <v>752079</v>
      </c>
      <c r="J371" s="5">
        <v>280466</v>
      </c>
    </row>
    <row r="372" spans="1:10" ht="15.75" customHeight="1">
      <c r="A372" s="5">
        <v>2021</v>
      </c>
      <c r="B372" s="5" t="s">
        <v>32</v>
      </c>
      <c r="C372" s="5">
        <v>3</v>
      </c>
      <c r="D372" s="5">
        <v>1</v>
      </c>
      <c r="E372" s="5">
        <v>29996</v>
      </c>
      <c r="F372" s="5">
        <v>196</v>
      </c>
      <c r="G372" s="5">
        <v>26226</v>
      </c>
      <c r="H372" s="5">
        <v>1592023</v>
      </c>
      <c r="I372" s="5">
        <v>1206934</v>
      </c>
      <c r="J372" s="5">
        <v>230886</v>
      </c>
    </row>
    <row r="373" spans="1:10" ht="15.75" customHeight="1">
      <c r="A373" s="5">
        <v>2021</v>
      </c>
      <c r="B373" s="5" t="s">
        <v>32</v>
      </c>
      <c r="C373" s="5">
        <v>3</v>
      </c>
      <c r="D373" s="5">
        <v>1</v>
      </c>
      <c r="E373" s="5">
        <v>34850</v>
      </c>
      <c r="F373" s="5">
        <v>174</v>
      </c>
      <c r="G373" s="5">
        <v>28142</v>
      </c>
      <c r="H373" s="5">
        <v>1619923</v>
      </c>
      <c r="I373" s="5">
        <v>1577514</v>
      </c>
      <c r="J373" s="5">
        <v>324189</v>
      </c>
    </row>
    <row r="374" spans="1:10" ht="15.75" customHeight="1">
      <c r="A374" s="5">
        <v>2021</v>
      </c>
      <c r="B374" s="5" t="s">
        <v>32</v>
      </c>
      <c r="C374" s="5">
        <v>3</v>
      </c>
      <c r="D374" s="5">
        <v>1</v>
      </c>
      <c r="E374" s="5">
        <v>33648</v>
      </c>
      <c r="F374" s="5">
        <v>226</v>
      </c>
      <c r="G374" s="5">
        <v>27576</v>
      </c>
      <c r="H374" s="5">
        <v>1616008</v>
      </c>
      <c r="I374" s="5">
        <v>2033154</v>
      </c>
      <c r="J374" s="5">
        <v>662195</v>
      </c>
    </row>
    <row r="375" spans="1:10" ht="15.75" customHeight="1">
      <c r="A375" s="5">
        <v>2021</v>
      </c>
      <c r="B375" s="5" t="s">
        <v>32</v>
      </c>
      <c r="C375" s="5">
        <v>3</v>
      </c>
      <c r="D375" s="5">
        <v>1</v>
      </c>
      <c r="E375" s="5">
        <v>37448</v>
      </c>
      <c r="F375" s="5">
        <v>200</v>
      </c>
      <c r="G375" s="5">
        <v>28758</v>
      </c>
      <c r="H375" s="5">
        <v>1582651</v>
      </c>
      <c r="I375" s="5">
        <v>2278628</v>
      </c>
      <c r="J375" s="5">
        <v>504640</v>
      </c>
    </row>
    <row r="376" spans="1:10" ht="15.75" customHeight="1">
      <c r="A376" s="5">
        <v>2021</v>
      </c>
      <c r="B376" s="5" t="s">
        <v>32</v>
      </c>
      <c r="C376" s="5">
        <v>3</v>
      </c>
      <c r="D376" s="5">
        <v>1</v>
      </c>
      <c r="E376" s="5">
        <v>36648</v>
      </c>
      <c r="F376" s="5">
        <v>218</v>
      </c>
      <c r="G376" s="5">
        <v>28372</v>
      </c>
      <c r="H376" s="5">
        <v>1621511</v>
      </c>
      <c r="I376" s="5">
        <v>2320443</v>
      </c>
      <c r="J376" s="5">
        <v>583299</v>
      </c>
    </row>
    <row r="377" spans="1:10" ht="15.75" customHeight="1">
      <c r="A377" s="5">
        <v>2021</v>
      </c>
      <c r="B377" s="5" t="s">
        <v>32</v>
      </c>
      <c r="C377" s="5">
        <v>3</v>
      </c>
      <c r="D377" s="5">
        <v>2</v>
      </c>
      <c r="E377" s="5">
        <v>53026</v>
      </c>
      <c r="F377" s="5">
        <v>240</v>
      </c>
      <c r="G377" s="5">
        <v>35180</v>
      </c>
      <c r="H377" s="5">
        <v>1558359</v>
      </c>
      <c r="I377" s="5">
        <v>288959</v>
      </c>
      <c r="J377" s="5">
        <v>49193</v>
      </c>
    </row>
    <row r="378" spans="1:10" ht="15.75" customHeight="1">
      <c r="A378" s="5">
        <v>2021</v>
      </c>
      <c r="B378" s="5" t="s">
        <v>32</v>
      </c>
      <c r="C378" s="5">
        <v>3</v>
      </c>
      <c r="D378" s="5">
        <v>2</v>
      </c>
      <c r="E378" s="5">
        <v>46596</v>
      </c>
      <c r="F378" s="5">
        <v>238</v>
      </c>
      <c r="G378" s="5">
        <v>30184</v>
      </c>
      <c r="H378" s="5">
        <v>1607486</v>
      </c>
      <c r="I378" s="5">
        <v>781786</v>
      </c>
      <c r="J378" s="5">
        <v>147275</v>
      </c>
    </row>
    <row r="379" spans="1:10" ht="15.75" customHeight="1">
      <c r="A379" s="5">
        <v>2021</v>
      </c>
      <c r="B379" s="5" t="s">
        <v>32</v>
      </c>
      <c r="C379" s="5">
        <v>3</v>
      </c>
      <c r="D379" s="5">
        <v>2</v>
      </c>
      <c r="E379" s="5">
        <v>45702</v>
      </c>
      <c r="F379" s="5">
        <v>250</v>
      </c>
      <c r="G379" s="5">
        <v>36308</v>
      </c>
      <c r="H379" s="5">
        <v>1635068</v>
      </c>
      <c r="I379" s="5">
        <v>2032818</v>
      </c>
      <c r="J379" s="5">
        <v>567515</v>
      </c>
    </row>
    <row r="380" spans="1:10" ht="15.75" customHeight="1">
      <c r="A380" s="5">
        <v>2021</v>
      </c>
      <c r="B380" s="5" t="s">
        <v>32</v>
      </c>
      <c r="C380" s="5">
        <v>3</v>
      </c>
      <c r="D380" s="5">
        <v>2</v>
      </c>
      <c r="E380" s="5">
        <v>35746</v>
      </c>
      <c r="F380" s="5">
        <v>266</v>
      </c>
      <c r="G380" s="5">
        <v>41286</v>
      </c>
      <c r="H380" s="5">
        <v>1553973</v>
      </c>
      <c r="I380" s="5">
        <v>2081599</v>
      </c>
      <c r="J380" s="5">
        <v>593007</v>
      </c>
    </row>
    <row r="381" spans="1:10" ht="15.75" customHeight="1">
      <c r="A381" s="5">
        <v>2021</v>
      </c>
      <c r="B381" s="5" t="s">
        <v>32</v>
      </c>
      <c r="C381" s="5">
        <v>3</v>
      </c>
      <c r="D381" s="5">
        <v>2</v>
      </c>
      <c r="E381" s="5">
        <v>50308</v>
      </c>
      <c r="F381" s="5">
        <v>318</v>
      </c>
      <c r="G381" s="5">
        <v>33016</v>
      </c>
      <c r="H381" s="5">
        <v>1705165</v>
      </c>
      <c r="I381" s="5">
        <v>2445451</v>
      </c>
      <c r="J381" s="5">
        <v>560315</v>
      </c>
    </row>
    <row r="382" spans="1:10" ht="15.75" customHeight="1">
      <c r="A382" s="5">
        <v>2021</v>
      </c>
      <c r="B382" s="5" t="s">
        <v>32</v>
      </c>
      <c r="C382" s="5">
        <v>3</v>
      </c>
      <c r="D382" s="5">
        <v>2</v>
      </c>
      <c r="E382" s="5">
        <v>49690</v>
      </c>
      <c r="F382" s="5">
        <v>280</v>
      </c>
      <c r="G382" s="5">
        <v>39944</v>
      </c>
      <c r="H382" s="5">
        <v>1622987</v>
      </c>
      <c r="I382" s="5">
        <v>3264797</v>
      </c>
      <c r="J382" s="5">
        <v>817514</v>
      </c>
    </row>
    <row r="383" spans="1:10" ht="15.75" customHeight="1">
      <c r="A383" s="5">
        <v>2021</v>
      </c>
      <c r="B383" s="5" t="s">
        <v>32</v>
      </c>
      <c r="C383" s="5">
        <v>3</v>
      </c>
      <c r="D383" s="5">
        <v>2</v>
      </c>
      <c r="E383" s="5">
        <v>30706</v>
      </c>
      <c r="F383" s="5">
        <v>152</v>
      </c>
      <c r="G383" s="5">
        <v>33212</v>
      </c>
      <c r="H383" s="5">
        <v>1387315</v>
      </c>
      <c r="I383" s="5">
        <v>3383968</v>
      </c>
      <c r="J383" s="5">
        <v>604759</v>
      </c>
    </row>
    <row r="384" spans="1:10" ht="15.75" customHeight="1">
      <c r="A384" s="5">
        <v>2021</v>
      </c>
      <c r="B384" s="5" t="s">
        <v>32</v>
      </c>
      <c r="C384" s="5">
        <v>3</v>
      </c>
      <c r="D384" s="5">
        <v>3</v>
      </c>
      <c r="E384" s="5">
        <v>94018</v>
      </c>
      <c r="F384" s="5">
        <v>426</v>
      </c>
      <c r="G384" s="5">
        <v>42410</v>
      </c>
      <c r="H384" s="5">
        <v>1910708</v>
      </c>
      <c r="I384" s="5">
        <v>898230</v>
      </c>
      <c r="J384" s="5">
        <v>26084</v>
      </c>
    </row>
    <row r="385" spans="1:10" ht="15.75" customHeight="1">
      <c r="A385" s="5">
        <v>2021</v>
      </c>
      <c r="B385" s="5" t="s">
        <v>32</v>
      </c>
      <c r="C385" s="5">
        <v>3</v>
      </c>
      <c r="D385" s="5">
        <v>3</v>
      </c>
      <c r="E385" s="5">
        <v>71676</v>
      </c>
      <c r="F385" s="5">
        <v>342</v>
      </c>
      <c r="G385" s="5">
        <v>35586</v>
      </c>
      <c r="H385" s="5">
        <v>2048261</v>
      </c>
      <c r="I385" s="5">
        <v>3460683</v>
      </c>
      <c r="J385" s="5">
        <v>653812</v>
      </c>
    </row>
    <row r="386" spans="1:10" ht="15.75" customHeight="1">
      <c r="A386" s="5">
        <v>2021</v>
      </c>
      <c r="B386" s="5" t="s">
        <v>32</v>
      </c>
      <c r="C386" s="5">
        <v>3</v>
      </c>
      <c r="D386" s="5">
        <v>3</v>
      </c>
      <c r="E386" s="5">
        <v>57738</v>
      </c>
      <c r="F386" s="5">
        <v>374</v>
      </c>
      <c r="G386" s="5">
        <v>35492</v>
      </c>
      <c r="H386" s="5">
        <v>1851916</v>
      </c>
      <c r="I386" s="5">
        <v>3541676</v>
      </c>
      <c r="J386" s="5">
        <v>646419</v>
      </c>
    </row>
    <row r="387" spans="1:10" ht="15.75" customHeight="1">
      <c r="A387" s="5">
        <v>2021</v>
      </c>
      <c r="B387" s="5" t="s">
        <v>32</v>
      </c>
      <c r="C387" s="5">
        <v>3</v>
      </c>
      <c r="D387" s="5">
        <v>3</v>
      </c>
      <c r="E387" s="5">
        <v>79374</v>
      </c>
      <c r="F387" s="5">
        <v>312</v>
      </c>
      <c r="G387" s="5">
        <v>40712</v>
      </c>
      <c r="H387" s="5">
        <v>2070672</v>
      </c>
      <c r="I387" s="5">
        <v>3635846</v>
      </c>
      <c r="J387" s="5">
        <v>711737</v>
      </c>
    </row>
    <row r="388" spans="1:10" ht="15.75" customHeight="1">
      <c r="A388" s="5">
        <v>2021</v>
      </c>
      <c r="B388" s="5" t="s">
        <v>32</v>
      </c>
      <c r="C388" s="5">
        <v>3</v>
      </c>
      <c r="D388" s="5">
        <v>3</v>
      </c>
      <c r="E388" s="5">
        <v>87630</v>
      </c>
      <c r="F388" s="5">
        <v>392</v>
      </c>
      <c r="G388" s="5">
        <v>45942</v>
      </c>
      <c r="H388" s="5">
        <v>2197427</v>
      </c>
      <c r="I388" s="5">
        <v>4555781</v>
      </c>
      <c r="J388" s="5">
        <v>479119</v>
      </c>
    </row>
    <row r="389" spans="1:10" ht="15.75" customHeight="1">
      <c r="A389" s="5">
        <v>2021</v>
      </c>
      <c r="B389" s="5" t="s">
        <v>32</v>
      </c>
      <c r="C389" s="5">
        <v>3</v>
      </c>
      <c r="D389" s="5">
        <v>3</v>
      </c>
      <c r="E389" s="5">
        <v>81812</v>
      </c>
      <c r="F389" s="5">
        <v>376</v>
      </c>
      <c r="G389" s="5">
        <v>47246</v>
      </c>
      <c r="H389" s="5">
        <v>2081466</v>
      </c>
      <c r="I389" s="5">
        <v>4818222</v>
      </c>
      <c r="J389" s="5">
        <v>579308</v>
      </c>
    </row>
    <row r="390" spans="1:10" ht="15.75" customHeight="1">
      <c r="A390" s="5">
        <v>2021</v>
      </c>
      <c r="B390" s="5" t="s">
        <v>32</v>
      </c>
      <c r="C390" s="5">
        <v>3</v>
      </c>
      <c r="D390" s="5">
        <v>3</v>
      </c>
      <c r="E390" s="5">
        <v>48874</v>
      </c>
      <c r="F390" s="5">
        <v>260</v>
      </c>
      <c r="G390" s="5">
        <v>40372</v>
      </c>
      <c r="H390" s="5">
        <v>1617456</v>
      </c>
      <c r="I390" s="5">
        <v>5233677</v>
      </c>
      <c r="J390" s="5">
        <v>803617</v>
      </c>
    </row>
    <row r="391" spans="1:10" ht="15.75" customHeight="1">
      <c r="A391" s="5">
        <v>2021</v>
      </c>
      <c r="B391" s="5" t="s">
        <v>32</v>
      </c>
      <c r="C391" s="5">
        <v>3</v>
      </c>
      <c r="D391" s="5">
        <v>4</v>
      </c>
      <c r="E391" s="5">
        <v>136412</v>
      </c>
      <c r="F391" s="5">
        <v>590</v>
      </c>
      <c r="G391" s="5">
        <v>64538</v>
      </c>
      <c r="H391" s="5">
        <v>2058511</v>
      </c>
      <c r="I391" s="5">
        <v>430849</v>
      </c>
      <c r="J391" s="5">
        <v>46877</v>
      </c>
    </row>
    <row r="392" spans="1:10" ht="15.75" customHeight="1">
      <c r="A392" s="5">
        <v>2021</v>
      </c>
      <c r="B392" s="5" t="s">
        <v>32</v>
      </c>
      <c r="C392" s="5">
        <v>3</v>
      </c>
      <c r="D392" s="5">
        <v>4</v>
      </c>
      <c r="E392" s="5">
        <v>125264</v>
      </c>
      <c r="F392" s="5">
        <v>622</v>
      </c>
      <c r="G392" s="5">
        <v>57456</v>
      </c>
      <c r="H392" s="5">
        <v>2345551</v>
      </c>
      <c r="I392" s="5">
        <v>4021322</v>
      </c>
      <c r="J392" s="5">
        <v>242073</v>
      </c>
    </row>
    <row r="393" spans="1:10" ht="15.75" customHeight="1">
      <c r="A393" s="5">
        <v>2021</v>
      </c>
      <c r="B393" s="5" t="s">
        <v>32</v>
      </c>
      <c r="C393" s="5">
        <v>3</v>
      </c>
      <c r="D393" s="5">
        <v>4</v>
      </c>
      <c r="E393" s="5">
        <v>94478</v>
      </c>
      <c r="F393" s="5">
        <v>554</v>
      </c>
      <c r="G393" s="5">
        <v>47826</v>
      </c>
      <c r="H393" s="5">
        <v>2096072</v>
      </c>
      <c r="I393" s="5">
        <v>4185929</v>
      </c>
      <c r="J393" s="5">
        <v>436441</v>
      </c>
    </row>
    <row r="394" spans="1:10" ht="15.75" customHeight="1">
      <c r="A394" s="5">
        <v>2021</v>
      </c>
      <c r="B394" s="5" t="s">
        <v>32</v>
      </c>
      <c r="C394" s="5">
        <v>3</v>
      </c>
      <c r="D394" s="5">
        <v>4</v>
      </c>
      <c r="E394" s="5">
        <v>106838</v>
      </c>
      <c r="F394" s="5">
        <v>498</v>
      </c>
      <c r="G394" s="5">
        <v>53150</v>
      </c>
      <c r="H394" s="5">
        <v>2198207</v>
      </c>
      <c r="I394" s="5">
        <v>4216503</v>
      </c>
      <c r="J394" s="5">
        <v>331102</v>
      </c>
    </row>
    <row r="395" spans="1:10" ht="15.75" customHeight="1">
      <c r="A395" s="5">
        <v>2021</v>
      </c>
      <c r="B395" s="5" t="s">
        <v>32</v>
      </c>
      <c r="C395" s="5">
        <v>3</v>
      </c>
      <c r="D395" s="5">
        <v>4</v>
      </c>
      <c r="E395" s="5">
        <v>118170</v>
      </c>
      <c r="F395" s="5">
        <v>514</v>
      </c>
      <c r="G395" s="5">
        <v>65832</v>
      </c>
      <c r="H395" s="5">
        <v>2253543</v>
      </c>
      <c r="I395" s="5">
        <v>4298344</v>
      </c>
      <c r="J395" s="5">
        <v>364830</v>
      </c>
    </row>
    <row r="396" spans="1:10" ht="15.75" customHeight="1">
      <c r="A396" s="5">
        <v>2021</v>
      </c>
      <c r="B396" s="5" t="s">
        <v>32</v>
      </c>
      <c r="C396" s="5">
        <v>3</v>
      </c>
      <c r="D396" s="5">
        <v>4</v>
      </c>
      <c r="E396" s="5">
        <v>124552</v>
      </c>
      <c r="F396" s="5">
        <v>584</v>
      </c>
      <c r="G396" s="5">
        <v>60682</v>
      </c>
      <c r="H396" s="5">
        <v>2345280</v>
      </c>
      <c r="I396" s="5">
        <v>4838554</v>
      </c>
      <c r="J396" s="5">
        <v>318192</v>
      </c>
    </row>
    <row r="397" spans="1:10" ht="15.75" customHeight="1">
      <c r="A397" s="5">
        <v>2021</v>
      </c>
      <c r="B397" s="5" t="s">
        <v>32</v>
      </c>
      <c r="C397" s="5">
        <v>3</v>
      </c>
      <c r="D397" s="5">
        <v>4</v>
      </c>
      <c r="E397" s="5">
        <v>81272</v>
      </c>
      <c r="F397" s="5">
        <v>394</v>
      </c>
      <c r="G397" s="5">
        <v>59558</v>
      </c>
      <c r="H397" s="5">
        <v>1870628</v>
      </c>
      <c r="I397" s="5">
        <v>6102372</v>
      </c>
      <c r="J397" s="5">
        <v>696892</v>
      </c>
    </row>
    <row r="398" spans="1:10" ht="15.75" customHeight="1">
      <c r="A398" s="5">
        <v>2021</v>
      </c>
      <c r="B398" s="5" t="s">
        <v>32</v>
      </c>
      <c r="C398" s="5">
        <v>3</v>
      </c>
      <c r="D398" s="5">
        <v>5</v>
      </c>
      <c r="E398" s="5">
        <v>112304</v>
      </c>
      <c r="F398" s="5">
        <v>532</v>
      </c>
      <c r="G398" s="5">
        <v>73978</v>
      </c>
      <c r="H398" s="5">
        <v>1706256</v>
      </c>
      <c r="I398" s="5">
        <v>1102122</v>
      </c>
      <c r="J398" s="5">
        <v>61468</v>
      </c>
    </row>
    <row r="399" spans="1:10" ht="15.75" customHeight="1">
      <c r="A399" s="5">
        <v>2021</v>
      </c>
      <c r="B399" s="5" t="s">
        <v>32</v>
      </c>
      <c r="C399" s="5">
        <v>3</v>
      </c>
      <c r="D399" s="5">
        <v>5</v>
      </c>
      <c r="E399" s="5">
        <v>106474</v>
      </c>
      <c r="F399" s="5">
        <v>710</v>
      </c>
      <c r="G399" s="5">
        <v>82484</v>
      </c>
      <c r="H399" s="5">
        <v>1888921</v>
      </c>
      <c r="I399" s="5">
        <v>3553801</v>
      </c>
      <c r="J399" s="5">
        <v>312058</v>
      </c>
    </row>
    <row r="400" spans="1:10" ht="15.75" customHeight="1">
      <c r="A400" s="5">
        <v>2021</v>
      </c>
      <c r="B400" s="5" t="s">
        <v>32</v>
      </c>
      <c r="C400" s="5">
        <v>3</v>
      </c>
      <c r="D400" s="5">
        <v>5</v>
      </c>
      <c r="E400" s="5">
        <v>144230</v>
      </c>
      <c r="F400" s="5">
        <v>916</v>
      </c>
      <c r="G400" s="5">
        <v>80846</v>
      </c>
      <c r="H400" s="5">
        <v>2190445</v>
      </c>
      <c r="I400" s="5">
        <v>3579181</v>
      </c>
      <c r="J400" s="5">
        <v>448267</v>
      </c>
    </row>
    <row r="401" spans="1:10" ht="15.75" customHeight="1">
      <c r="A401" s="5">
        <v>2021</v>
      </c>
      <c r="B401" s="5" t="s">
        <v>52</v>
      </c>
      <c r="C401" s="5">
        <v>4</v>
      </c>
      <c r="D401" s="5">
        <v>1</v>
      </c>
      <c r="E401" s="5">
        <v>185988</v>
      </c>
      <c r="F401" s="5">
        <v>1028</v>
      </c>
      <c r="G401" s="5">
        <v>120118</v>
      </c>
      <c r="H401" s="5">
        <v>2424781</v>
      </c>
      <c r="I401" s="5">
        <v>5307550</v>
      </c>
      <c r="J401" s="5">
        <v>480178</v>
      </c>
    </row>
    <row r="402" spans="1:10" ht="15.75" customHeight="1">
      <c r="A402" s="5">
        <v>2021</v>
      </c>
      <c r="B402" s="5" t="s">
        <v>52</v>
      </c>
      <c r="C402" s="5">
        <v>4</v>
      </c>
      <c r="D402" s="5">
        <v>1</v>
      </c>
      <c r="E402" s="5">
        <v>252552</v>
      </c>
      <c r="F402" s="5">
        <v>1368</v>
      </c>
      <c r="G402" s="5">
        <v>118274</v>
      </c>
      <c r="H402" s="5">
        <v>2730904</v>
      </c>
      <c r="I402" s="5">
        <v>5629312</v>
      </c>
      <c r="J402" s="5">
        <v>541834</v>
      </c>
    </row>
    <row r="403" spans="1:10" ht="15.75" customHeight="1">
      <c r="A403" s="5">
        <v>2021</v>
      </c>
      <c r="B403" s="5" t="s">
        <v>52</v>
      </c>
      <c r="C403" s="5">
        <v>4</v>
      </c>
      <c r="D403" s="5">
        <v>1</v>
      </c>
      <c r="E403" s="5">
        <v>207588</v>
      </c>
      <c r="F403" s="5">
        <v>954</v>
      </c>
      <c r="G403" s="5">
        <v>105680</v>
      </c>
      <c r="H403" s="5">
        <v>2217529</v>
      </c>
      <c r="I403" s="5">
        <v>5878435</v>
      </c>
      <c r="J403" s="5">
        <v>370050</v>
      </c>
    </row>
    <row r="404" spans="1:10" ht="15.75" customHeight="1">
      <c r="A404" s="5">
        <v>2021</v>
      </c>
      <c r="B404" s="5" t="s">
        <v>52</v>
      </c>
      <c r="C404" s="5">
        <v>4</v>
      </c>
      <c r="D404" s="5">
        <v>1</v>
      </c>
      <c r="E404" s="5">
        <v>162796</v>
      </c>
      <c r="F404" s="5">
        <v>936</v>
      </c>
      <c r="G404" s="5">
        <v>100768</v>
      </c>
      <c r="H404" s="5">
        <v>2339392</v>
      </c>
      <c r="I404" s="5">
        <v>6721364</v>
      </c>
      <c r="J404" s="5">
        <v>539128</v>
      </c>
    </row>
    <row r="405" spans="1:10" ht="15.75" customHeight="1">
      <c r="A405" s="5">
        <v>2021</v>
      </c>
      <c r="B405" s="5" t="s">
        <v>52</v>
      </c>
      <c r="C405" s="5">
        <v>4</v>
      </c>
      <c r="D405" s="5">
        <v>1</v>
      </c>
      <c r="E405" s="5">
        <v>193126</v>
      </c>
      <c r="F405" s="5">
        <v>892</v>
      </c>
      <c r="G405" s="5">
        <v>100200</v>
      </c>
      <c r="H405" s="5">
        <v>2396272</v>
      </c>
      <c r="I405" s="5">
        <v>7185888</v>
      </c>
      <c r="J405" s="5">
        <v>748210</v>
      </c>
    </row>
    <row r="406" spans="1:10" ht="15.75" customHeight="1">
      <c r="A406" s="5">
        <v>2021</v>
      </c>
      <c r="B406" s="5" t="s">
        <v>52</v>
      </c>
      <c r="C406" s="5">
        <v>4</v>
      </c>
      <c r="D406" s="5">
        <v>1</v>
      </c>
      <c r="E406" s="5">
        <v>230624</v>
      </c>
      <c r="F406" s="5">
        <v>1260</v>
      </c>
      <c r="G406" s="5">
        <v>119428</v>
      </c>
      <c r="H406" s="5">
        <v>2652275</v>
      </c>
      <c r="I406" s="5">
        <v>7319993</v>
      </c>
      <c r="J406" s="5">
        <v>624031</v>
      </c>
    </row>
    <row r="407" spans="1:10" ht="15.75" customHeight="1">
      <c r="A407" s="5">
        <v>2021</v>
      </c>
      <c r="B407" s="5" t="s">
        <v>52</v>
      </c>
      <c r="C407" s="5">
        <v>4</v>
      </c>
      <c r="D407" s="5">
        <v>1</v>
      </c>
      <c r="E407" s="5">
        <v>178046</v>
      </c>
      <c r="F407" s="5">
        <v>1426</v>
      </c>
      <c r="G407" s="5">
        <v>88358</v>
      </c>
      <c r="H407" s="5">
        <v>2310882</v>
      </c>
      <c r="I407" s="5">
        <v>7864432</v>
      </c>
      <c r="J407" s="5">
        <v>658098</v>
      </c>
    </row>
    <row r="408" spans="1:10" ht="15.75" customHeight="1">
      <c r="A408" s="5">
        <v>2021</v>
      </c>
      <c r="B408" s="5" t="s">
        <v>52</v>
      </c>
      <c r="C408" s="5">
        <v>4</v>
      </c>
      <c r="D408" s="5">
        <v>2</v>
      </c>
      <c r="E408" s="5">
        <v>370612</v>
      </c>
      <c r="F408" s="5">
        <v>2052</v>
      </c>
      <c r="G408" s="5">
        <v>164542</v>
      </c>
      <c r="H408" s="5">
        <v>3152905</v>
      </c>
      <c r="I408" s="5">
        <v>4511761</v>
      </c>
      <c r="J408" s="5">
        <v>751302</v>
      </c>
    </row>
    <row r="409" spans="1:10" ht="15.75" customHeight="1">
      <c r="A409" s="5">
        <v>2021</v>
      </c>
      <c r="B409" s="5" t="s">
        <v>52</v>
      </c>
      <c r="C409" s="5">
        <v>4</v>
      </c>
      <c r="D409" s="5">
        <v>2</v>
      </c>
      <c r="E409" s="5">
        <v>339830</v>
      </c>
      <c r="F409" s="5">
        <v>1808</v>
      </c>
      <c r="G409" s="5">
        <v>150760</v>
      </c>
      <c r="H409" s="5">
        <v>2932291</v>
      </c>
      <c r="I409" s="5">
        <v>5402348</v>
      </c>
      <c r="J409" s="5">
        <v>462506</v>
      </c>
    </row>
    <row r="410" spans="1:10" ht="15.75" customHeight="1">
      <c r="A410" s="5">
        <v>2021</v>
      </c>
      <c r="B410" s="5" t="s">
        <v>52</v>
      </c>
      <c r="C410" s="5">
        <v>4</v>
      </c>
      <c r="D410" s="5">
        <v>2</v>
      </c>
      <c r="E410" s="5">
        <v>399168</v>
      </c>
      <c r="F410" s="5">
        <v>2076</v>
      </c>
      <c r="G410" s="5">
        <v>186850</v>
      </c>
      <c r="H410" s="5">
        <v>3041835</v>
      </c>
      <c r="I410" s="5">
        <v>5754007</v>
      </c>
      <c r="J410" s="5">
        <v>870809</v>
      </c>
    </row>
    <row r="411" spans="1:10" ht="15.75" customHeight="1">
      <c r="A411" s="5">
        <v>2021</v>
      </c>
      <c r="B411" s="5" t="s">
        <v>52</v>
      </c>
      <c r="C411" s="5">
        <v>4</v>
      </c>
      <c r="D411" s="5">
        <v>2</v>
      </c>
      <c r="E411" s="5">
        <v>305130</v>
      </c>
      <c r="F411" s="5">
        <v>1676</v>
      </c>
      <c r="G411" s="5">
        <v>180656</v>
      </c>
      <c r="H411" s="5">
        <v>3041615</v>
      </c>
      <c r="I411" s="5">
        <v>6236477</v>
      </c>
      <c r="J411" s="5">
        <v>769335</v>
      </c>
    </row>
    <row r="412" spans="1:10" ht="15.75" customHeight="1">
      <c r="A412" s="5">
        <v>2021</v>
      </c>
      <c r="B412" s="5" t="s">
        <v>52</v>
      </c>
      <c r="C412" s="5">
        <v>4</v>
      </c>
      <c r="D412" s="5">
        <v>2</v>
      </c>
      <c r="E412" s="5">
        <v>289994</v>
      </c>
      <c r="F412" s="5">
        <v>1546</v>
      </c>
      <c r="G412" s="5">
        <v>154606</v>
      </c>
      <c r="H412" s="5">
        <v>2800738</v>
      </c>
      <c r="I412" s="5">
        <v>6595214</v>
      </c>
      <c r="J412" s="5">
        <v>836200</v>
      </c>
    </row>
    <row r="413" spans="1:10" ht="15.75" customHeight="1">
      <c r="A413" s="5">
        <v>2021</v>
      </c>
      <c r="B413" s="5" t="s">
        <v>52</v>
      </c>
      <c r="C413" s="5">
        <v>4</v>
      </c>
      <c r="D413" s="5">
        <v>2</v>
      </c>
      <c r="E413" s="5">
        <v>321708</v>
      </c>
      <c r="F413" s="5">
        <v>1760</v>
      </c>
      <c r="G413" s="5">
        <v>193492</v>
      </c>
      <c r="H413" s="5">
        <v>2930925</v>
      </c>
      <c r="I413" s="5">
        <v>6904422</v>
      </c>
      <c r="J413" s="5">
        <v>1072177</v>
      </c>
    </row>
    <row r="414" spans="1:10" ht="15.75" customHeight="1">
      <c r="A414" s="5">
        <v>2021</v>
      </c>
      <c r="B414" s="5" t="s">
        <v>52</v>
      </c>
      <c r="C414" s="5">
        <v>4</v>
      </c>
      <c r="D414" s="5">
        <v>2</v>
      </c>
      <c r="E414" s="5">
        <v>263756</v>
      </c>
      <c r="F414" s="5">
        <v>1604</v>
      </c>
      <c r="G414" s="5">
        <v>123658</v>
      </c>
      <c r="H414" s="5">
        <v>2930180</v>
      </c>
      <c r="I414" s="5">
        <v>7354901</v>
      </c>
      <c r="J414" s="5">
        <v>837473</v>
      </c>
    </row>
    <row r="415" spans="1:10" ht="15.75" customHeight="1">
      <c r="A415" s="5">
        <v>2021</v>
      </c>
      <c r="B415" s="5" t="s">
        <v>52</v>
      </c>
      <c r="C415" s="5">
        <v>4</v>
      </c>
      <c r="D415" s="5">
        <v>3</v>
      </c>
      <c r="E415" s="5">
        <v>550166</v>
      </c>
      <c r="F415" s="5">
        <v>3240</v>
      </c>
      <c r="G415" s="5">
        <v>287678</v>
      </c>
      <c r="H415" s="5">
        <v>3248539</v>
      </c>
      <c r="I415" s="5">
        <v>1881012</v>
      </c>
      <c r="J415" s="5">
        <v>577746</v>
      </c>
    </row>
    <row r="416" spans="1:10" ht="15.75" customHeight="1">
      <c r="A416" s="5">
        <v>2021</v>
      </c>
      <c r="B416" s="5" t="s">
        <v>52</v>
      </c>
      <c r="C416" s="5">
        <v>4</v>
      </c>
      <c r="D416" s="5">
        <v>3</v>
      </c>
      <c r="E416" s="5">
        <v>631504</v>
      </c>
      <c r="F416" s="5">
        <v>4202</v>
      </c>
      <c r="G416" s="5">
        <v>358868</v>
      </c>
      <c r="H416" s="5">
        <v>3668570</v>
      </c>
      <c r="I416" s="5">
        <v>3002818</v>
      </c>
      <c r="J416" s="5">
        <v>1417392</v>
      </c>
    </row>
    <row r="417" spans="1:10" ht="15.75" customHeight="1">
      <c r="A417" s="5">
        <v>2021</v>
      </c>
      <c r="B417" s="5" t="s">
        <v>52</v>
      </c>
      <c r="C417" s="5">
        <v>4</v>
      </c>
      <c r="D417" s="5">
        <v>3</v>
      </c>
      <c r="E417" s="5">
        <v>588756</v>
      </c>
      <c r="F417" s="5">
        <v>4042</v>
      </c>
      <c r="G417" s="5">
        <v>333336</v>
      </c>
      <c r="H417" s="5">
        <v>3562527</v>
      </c>
      <c r="I417" s="5">
        <v>3967890</v>
      </c>
      <c r="J417" s="5">
        <v>1988084</v>
      </c>
    </row>
    <row r="418" spans="1:10" ht="15.75" customHeight="1">
      <c r="A418" s="5">
        <v>2021</v>
      </c>
      <c r="B418" s="5" t="s">
        <v>52</v>
      </c>
      <c r="C418" s="5">
        <v>4</v>
      </c>
      <c r="D418" s="5">
        <v>3</v>
      </c>
      <c r="E418" s="5">
        <v>521790</v>
      </c>
      <c r="F418" s="5">
        <v>2996</v>
      </c>
      <c r="G418" s="5">
        <v>276418</v>
      </c>
      <c r="H418" s="5">
        <v>3466244</v>
      </c>
      <c r="I418" s="5">
        <v>4039305</v>
      </c>
      <c r="J418" s="5">
        <v>1305726</v>
      </c>
    </row>
    <row r="419" spans="1:10" ht="15.75" customHeight="1">
      <c r="A419" s="5">
        <v>2021</v>
      </c>
      <c r="B419" s="5" t="s">
        <v>52</v>
      </c>
      <c r="C419" s="5">
        <v>4</v>
      </c>
      <c r="D419" s="5">
        <v>3</v>
      </c>
      <c r="E419" s="5">
        <v>468004</v>
      </c>
      <c r="F419" s="5">
        <v>2676</v>
      </c>
      <c r="G419" s="5">
        <v>245772</v>
      </c>
      <c r="H419" s="5">
        <v>3290339</v>
      </c>
      <c r="I419" s="5">
        <v>4111362</v>
      </c>
      <c r="J419" s="5">
        <v>1286206</v>
      </c>
    </row>
    <row r="420" spans="1:10" ht="15.75" customHeight="1">
      <c r="A420" s="5">
        <v>2021</v>
      </c>
      <c r="B420" s="5" t="s">
        <v>52</v>
      </c>
      <c r="C420" s="5">
        <v>4</v>
      </c>
      <c r="D420" s="5">
        <v>3</v>
      </c>
      <c r="E420" s="5">
        <v>433676</v>
      </c>
      <c r="F420" s="5">
        <v>2368</v>
      </c>
      <c r="G420" s="5">
        <v>235798</v>
      </c>
      <c r="H420" s="5">
        <v>3125623</v>
      </c>
      <c r="I420" s="5">
        <v>4333839</v>
      </c>
      <c r="J420" s="5">
        <v>1098179</v>
      </c>
    </row>
    <row r="421" spans="1:10" ht="15.75" customHeight="1">
      <c r="A421" s="5">
        <v>2021</v>
      </c>
      <c r="B421" s="5" t="s">
        <v>52</v>
      </c>
      <c r="C421" s="5">
        <v>4</v>
      </c>
      <c r="D421" s="5">
        <v>3</v>
      </c>
      <c r="E421" s="5">
        <v>514034</v>
      </c>
      <c r="F421" s="5">
        <v>3514</v>
      </c>
      <c r="G421" s="5">
        <v>308738</v>
      </c>
      <c r="H421" s="5">
        <v>3190904</v>
      </c>
      <c r="I421" s="5">
        <v>4570452</v>
      </c>
      <c r="J421" s="5">
        <v>1960304</v>
      </c>
    </row>
    <row r="422" spans="1:10" ht="15.75" customHeight="1">
      <c r="A422" s="5">
        <v>2021</v>
      </c>
      <c r="B422" s="5" t="s">
        <v>52</v>
      </c>
      <c r="C422" s="5">
        <v>4</v>
      </c>
      <c r="D422" s="5">
        <v>4</v>
      </c>
      <c r="E422" s="5">
        <v>709316</v>
      </c>
      <c r="F422" s="5">
        <v>5616</v>
      </c>
      <c r="G422" s="5">
        <v>437252</v>
      </c>
      <c r="H422" s="5">
        <v>3446337</v>
      </c>
      <c r="I422" s="5">
        <v>1370482</v>
      </c>
      <c r="J422" s="5">
        <v>617487</v>
      </c>
    </row>
    <row r="423" spans="1:10" ht="15.75" customHeight="1">
      <c r="A423" s="5">
        <v>2021</v>
      </c>
      <c r="B423" s="5" t="s">
        <v>52</v>
      </c>
      <c r="C423" s="5">
        <v>4</v>
      </c>
      <c r="D423" s="5">
        <v>4</v>
      </c>
      <c r="E423" s="5">
        <v>758806</v>
      </c>
      <c r="F423" s="5">
        <v>7292</v>
      </c>
      <c r="G423" s="5">
        <v>548342</v>
      </c>
      <c r="H423" s="5">
        <v>3863607</v>
      </c>
      <c r="I423" s="5">
        <v>2559692</v>
      </c>
      <c r="J423" s="5">
        <v>1812093</v>
      </c>
    </row>
    <row r="424" spans="1:10" ht="15.75" customHeight="1">
      <c r="A424" s="5">
        <v>2021</v>
      </c>
      <c r="B424" s="5" t="s">
        <v>52</v>
      </c>
      <c r="C424" s="5">
        <v>4</v>
      </c>
      <c r="D424" s="5">
        <v>4</v>
      </c>
      <c r="E424" s="5">
        <v>725826</v>
      </c>
      <c r="F424" s="5">
        <v>6572</v>
      </c>
      <c r="G424" s="5">
        <v>524698</v>
      </c>
      <c r="H424" s="5">
        <v>3767411</v>
      </c>
      <c r="I424" s="5">
        <v>3133328</v>
      </c>
      <c r="J424" s="5">
        <v>1962691</v>
      </c>
    </row>
    <row r="425" spans="1:10" ht="15.75" customHeight="1">
      <c r="A425" s="5">
        <v>2021</v>
      </c>
      <c r="B425" s="5" t="s">
        <v>52</v>
      </c>
      <c r="C425" s="5">
        <v>4</v>
      </c>
      <c r="D425" s="5">
        <v>4</v>
      </c>
      <c r="E425" s="5">
        <v>697992</v>
      </c>
      <c r="F425" s="5">
        <v>5522</v>
      </c>
      <c r="G425" s="5">
        <v>431618</v>
      </c>
      <c r="H425" s="5">
        <v>3815783</v>
      </c>
      <c r="I425" s="5">
        <v>3284028</v>
      </c>
      <c r="J425" s="5">
        <v>1775266</v>
      </c>
    </row>
    <row r="426" spans="1:10" ht="15.75" customHeight="1">
      <c r="A426" s="5">
        <v>2021</v>
      </c>
      <c r="B426" s="5" t="s">
        <v>52</v>
      </c>
      <c r="C426" s="5">
        <v>4</v>
      </c>
      <c r="D426" s="5">
        <v>4</v>
      </c>
      <c r="E426" s="5">
        <v>690592</v>
      </c>
      <c r="F426" s="5">
        <v>5240</v>
      </c>
      <c r="G426" s="5">
        <v>441090</v>
      </c>
      <c r="H426" s="5">
        <v>3925618</v>
      </c>
      <c r="I426" s="5">
        <v>3720684</v>
      </c>
      <c r="J426" s="5">
        <v>2059881</v>
      </c>
    </row>
    <row r="427" spans="1:10" ht="15.75" customHeight="1">
      <c r="A427" s="5">
        <v>2021</v>
      </c>
      <c r="B427" s="5" t="s">
        <v>52</v>
      </c>
      <c r="C427" s="5">
        <v>4</v>
      </c>
      <c r="D427" s="5">
        <v>4</v>
      </c>
      <c r="E427" s="5">
        <v>665062</v>
      </c>
      <c r="F427" s="5">
        <v>4514</v>
      </c>
      <c r="G427" s="5">
        <v>384634</v>
      </c>
      <c r="H427" s="5">
        <v>3753521</v>
      </c>
      <c r="I427" s="5">
        <v>3845289</v>
      </c>
      <c r="J427" s="5">
        <v>2425328</v>
      </c>
    </row>
    <row r="428" spans="1:10" ht="15.75" customHeight="1">
      <c r="A428" s="5">
        <v>2021</v>
      </c>
      <c r="B428" s="5" t="s">
        <v>52</v>
      </c>
      <c r="C428" s="5">
        <v>4</v>
      </c>
      <c r="D428" s="5">
        <v>4</v>
      </c>
      <c r="E428" s="5">
        <v>638942</v>
      </c>
      <c r="F428" s="5">
        <v>5524</v>
      </c>
      <c r="G428" s="5">
        <v>498018</v>
      </c>
      <c r="H428" s="5">
        <v>3442204</v>
      </c>
      <c r="I428" s="5">
        <v>4185876</v>
      </c>
      <c r="J428" s="5">
        <v>2518085</v>
      </c>
    </row>
    <row r="429" spans="1:10" ht="15.75" customHeight="1">
      <c r="A429" s="5">
        <v>2021</v>
      </c>
      <c r="B429" s="5" t="s">
        <v>52</v>
      </c>
      <c r="C429" s="5">
        <v>4</v>
      </c>
      <c r="D429" s="5">
        <v>5</v>
      </c>
      <c r="E429" s="5">
        <v>773546</v>
      </c>
      <c r="F429" s="5">
        <v>7004</v>
      </c>
      <c r="G429" s="5">
        <v>583454</v>
      </c>
      <c r="H429" s="5">
        <v>4070077</v>
      </c>
      <c r="I429" s="5">
        <v>2546354</v>
      </c>
      <c r="J429" s="5">
        <v>1889797</v>
      </c>
    </row>
    <row r="430" spans="1:10" ht="15.75" customHeight="1">
      <c r="A430" s="5">
        <v>2021</v>
      </c>
      <c r="B430" s="5" t="s">
        <v>52</v>
      </c>
      <c r="C430" s="5">
        <v>4</v>
      </c>
      <c r="D430" s="5">
        <v>5</v>
      </c>
      <c r="E430" s="5">
        <v>804028</v>
      </c>
      <c r="F430" s="5">
        <v>7050</v>
      </c>
      <c r="G430" s="5">
        <v>598396</v>
      </c>
      <c r="H430" s="5">
        <v>4109487</v>
      </c>
      <c r="I430" s="5">
        <v>3136639</v>
      </c>
      <c r="J430" s="5">
        <v>2339986</v>
      </c>
    </row>
    <row r="431" spans="1:10" ht="15.75" customHeight="1">
      <c r="A431" s="5">
        <v>2021</v>
      </c>
      <c r="B431" s="5" t="s">
        <v>53</v>
      </c>
      <c r="C431" s="5">
        <v>5</v>
      </c>
      <c r="D431" s="5">
        <v>1</v>
      </c>
      <c r="E431" s="5">
        <v>740180</v>
      </c>
      <c r="F431" s="5">
        <v>6846</v>
      </c>
      <c r="G431" s="5">
        <v>600008</v>
      </c>
      <c r="H431" s="5">
        <v>3517475</v>
      </c>
      <c r="I431" s="5">
        <v>405867</v>
      </c>
      <c r="J431" s="5">
        <v>357697</v>
      </c>
    </row>
    <row r="432" spans="1:10" ht="15.75" customHeight="1">
      <c r="A432" s="5">
        <v>2021</v>
      </c>
      <c r="B432" s="5" t="s">
        <v>53</v>
      </c>
      <c r="C432" s="5">
        <v>5</v>
      </c>
      <c r="D432" s="5">
        <v>1</v>
      </c>
      <c r="E432" s="5">
        <v>765694</v>
      </c>
      <c r="F432" s="5">
        <v>7572</v>
      </c>
      <c r="G432" s="5">
        <v>675396</v>
      </c>
      <c r="H432" s="5">
        <v>3595333</v>
      </c>
      <c r="I432" s="5">
        <v>1631182</v>
      </c>
      <c r="J432" s="5">
        <v>1478007</v>
      </c>
    </row>
    <row r="433" spans="1:10" ht="15.75" customHeight="1">
      <c r="A433" s="5">
        <v>2021</v>
      </c>
      <c r="B433" s="5" t="s">
        <v>53</v>
      </c>
      <c r="C433" s="5">
        <v>5</v>
      </c>
      <c r="D433" s="5">
        <v>1</v>
      </c>
      <c r="E433" s="5">
        <v>711538</v>
      </c>
      <c r="F433" s="5">
        <v>6878</v>
      </c>
      <c r="G433" s="5">
        <v>637820</v>
      </c>
      <c r="H433" s="5">
        <v>3491681</v>
      </c>
      <c r="I433" s="5">
        <v>1702825</v>
      </c>
      <c r="J433" s="5">
        <v>1754998</v>
      </c>
    </row>
    <row r="434" spans="1:10" ht="15.75" customHeight="1">
      <c r="A434" s="5">
        <v>2021</v>
      </c>
      <c r="B434" s="5" t="s">
        <v>53</v>
      </c>
      <c r="C434" s="5">
        <v>5</v>
      </c>
      <c r="D434" s="5">
        <v>1</v>
      </c>
      <c r="E434" s="5">
        <v>825248</v>
      </c>
      <c r="F434" s="5">
        <v>7958</v>
      </c>
      <c r="G434" s="5">
        <v>661436</v>
      </c>
      <c r="H434" s="5">
        <v>4059014</v>
      </c>
      <c r="I434" s="5">
        <v>1857502</v>
      </c>
      <c r="J434" s="5">
        <v>2166695</v>
      </c>
    </row>
    <row r="435" spans="1:10" ht="15.75" customHeight="1">
      <c r="A435" s="5">
        <v>2021</v>
      </c>
      <c r="B435" s="5" t="s">
        <v>53</v>
      </c>
      <c r="C435" s="5">
        <v>5</v>
      </c>
      <c r="D435" s="5">
        <v>1</v>
      </c>
      <c r="E435" s="5">
        <v>813802</v>
      </c>
      <c r="F435" s="5">
        <v>8466</v>
      </c>
      <c r="G435" s="5">
        <v>655350</v>
      </c>
      <c r="H435" s="5">
        <v>4046305</v>
      </c>
      <c r="I435" s="5">
        <v>2046520</v>
      </c>
      <c r="J435" s="5">
        <v>2688936</v>
      </c>
    </row>
    <row r="436" spans="1:10" ht="15.75" customHeight="1">
      <c r="A436" s="5">
        <v>2021</v>
      </c>
      <c r="B436" s="5" t="s">
        <v>53</v>
      </c>
      <c r="C436" s="5">
        <v>5</v>
      </c>
      <c r="D436" s="5">
        <v>1</v>
      </c>
      <c r="E436" s="5">
        <v>828560</v>
      </c>
      <c r="F436" s="5">
        <v>7846</v>
      </c>
      <c r="G436" s="5">
        <v>656698</v>
      </c>
      <c r="H436" s="5">
        <v>4054365</v>
      </c>
      <c r="I436" s="5">
        <v>2223041</v>
      </c>
      <c r="J436" s="5">
        <v>2684440</v>
      </c>
    </row>
    <row r="437" spans="1:10" ht="15.75" customHeight="1">
      <c r="A437" s="5">
        <v>2021</v>
      </c>
      <c r="B437" s="5" t="s">
        <v>53</v>
      </c>
      <c r="C437" s="5">
        <v>5</v>
      </c>
      <c r="D437" s="5">
        <v>1</v>
      </c>
      <c r="E437" s="5">
        <v>785152</v>
      </c>
      <c r="F437" s="5">
        <v>7370</v>
      </c>
      <c r="G437" s="5">
        <v>617376</v>
      </c>
      <c r="H437" s="5">
        <v>3973355</v>
      </c>
      <c r="I437" s="5">
        <v>2226100</v>
      </c>
      <c r="J437" s="5">
        <v>1415142</v>
      </c>
    </row>
    <row r="438" spans="1:10" ht="15.75" customHeight="1">
      <c r="A438" s="5">
        <v>2021</v>
      </c>
      <c r="B438" s="5" t="s">
        <v>53</v>
      </c>
      <c r="C438" s="5">
        <v>5</v>
      </c>
      <c r="D438" s="5">
        <v>2</v>
      </c>
      <c r="E438" s="5">
        <v>732910</v>
      </c>
      <c r="F438" s="5">
        <v>7498</v>
      </c>
      <c r="G438" s="5">
        <v>707554</v>
      </c>
      <c r="H438" s="5">
        <v>3446842</v>
      </c>
      <c r="I438" s="5">
        <v>848620</v>
      </c>
      <c r="J438" s="5">
        <v>625011</v>
      </c>
    </row>
    <row r="439" spans="1:10" ht="15.75" customHeight="1">
      <c r="A439" s="5">
        <v>2021</v>
      </c>
      <c r="B439" s="5" t="s">
        <v>53</v>
      </c>
      <c r="C439" s="5">
        <v>5</v>
      </c>
      <c r="D439" s="5">
        <v>2</v>
      </c>
      <c r="E439" s="5">
        <v>652512</v>
      </c>
      <c r="F439" s="5">
        <v>7778</v>
      </c>
      <c r="G439" s="5">
        <v>706400</v>
      </c>
      <c r="H439" s="5">
        <v>3755437</v>
      </c>
      <c r="I439" s="5">
        <v>1312538</v>
      </c>
      <c r="J439" s="5">
        <v>1005452</v>
      </c>
    </row>
    <row r="440" spans="1:10" ht="15.75" customHeight="1">
      <c r="A440" s="5">
        <v>2021</v>
      </c>
      <c r="B440" s="5" t="s">
        <v>53</v>
      </c>
      <c r="C440" s="5">
        <v>5</v>
      </c>
      <c r="D440" s="5">
        <v>2</v>
      </c>
      <c r="E440" s="5">
        <v>807616</v>
      </c>
      <c r="F440" s="5">
        <v>8184</v>
      </c>
      <c r="G440" s="5">
        <v>772790</v>
      </c>
      <c r="H440" s="5">
        <v>4014568</v>
      </c>
      <c r="I440" s="5">
        <v>1734254</v>
      </c>
      <c r="J440" s="5">
        <v>2443707</v>
      </c>
    </row>
    <row r="441" spans="1:10" ht="15.75" customHeight="1">
      <c r="A441" s="5">
        <v>2021</v>
      </c>
      <c r="B441" s="5" t="s">
        <v>53</v>
      </c>
      <c r="C441" s="5">
        <v>5</v>
      </c>
      <c r="D441" s="5">
        <v>2</v>
      </c>
      <c r="E441" s="5">
        <v>725264</v>
      </c>
      <c r="F441" s="5">
        <v>8256</v>
      </c>
      <c r="G441" s="5">
        <v>704010</v>
      </c>
      <c r="H441" s="5">
        <v>4015673</v>
      </c>
      <c r="I441" s="5">
        <v>2075285</v>
      </c>
      <c r="J441" s="5">
        <v>1872476</v>
      </c>
    </row>
    <row r="442" spans="1:10" ht="15.75" customHeight="1">
      <c r="A442" s="5">
        <v>2021</v>
      </c>
      <c r="B442" s="5" t="s">
        <v>53</v>
      </c>
      <c r="C442" s="5">
        <v>5</v>
      </c>
      <c r="D442" s="5">
        <v>2</v>
      </c>
      <c r="E442" s="5">
        <v>686010</v>
      </c>
      <c r="F442" s="5">
        <v>8000</v>
      </c>
      <c r="G442" s="5">
        <v>689352</v>
      </c>
      <c r="H442" s="5">
        <v>3999781</v>
      </c>
      <c r="I442" s="5">
        <v>2120299</v>
      </c>
      <c r="J442" s="5">
        <v>2041007</v>
      </c>
    </row>
    <row r="443" spans="1:10" ht="15.75" customHeight="1">
      <c r="A443" s="5">
        <v>2021</v>
      </c>
      <c r="B443" s="5" t="s">
        <v>53</v>
      </c>
      <c r="C443" s="5">
        <v>5</v>
      </c>
      <c r="D443" s="5">
        <v>2</v>
      </c>
      <c r="E443" s="5">
        <v>658982</v>
      </c>
      <c r="F443" s="5">
        <v>7758</v>
      </c>
      <c r="G443" s="5">
        <v>711860</v>
      </c>
      <c r="H443" s="5">
        <v>3703147</v>
      </c>
      <c r="I443" s="5">
        <v>2177063</v>
      </c>
      <c r="J443" s="5">
        <v>2880963</v>
      </c>
    </row>
    <row r="444" spans="1:10" ht="15.75" customHeight="1">
      <c r="A444" s="5">
        <v>2021</v>
      </c>
      <c r="B444" s="5" t="s">
        <v>53</v>
      </c>
      <c r="C444" s="5">
        <v>5</v>
      </c>
      <c r="D444" s="5">
        <v>2</v>
      </c>
      <c r="E444" s="5">
        <v>697110</v>
      </c>
      <c r="F444" s="5">
        <v>8396</v>
      </c>
      <c r="G444" s="5">
        <v>710796</v>
      </c>
      <c r="H444" s="5">
        <v>4041967</v>
      </c>
      <c r="I444" s="5">
        <v>2248566</v>
      </c>
      <c r="J444" s="5">
        <v>2792673</v>
      </c>
    </row>
    <row r="445" spans="1:10" ht="15.75" customHeight="1">
      <c r="A445" s="5">
        <v>2021</v>
      </c>
      <c r="B445" s="5" t="s">
        <v>53</v>
      </c>
      <c r="C445" s="5">
        <v>5</v>
      </c>
      <c r="D445" s="5">
        <v>3</v>
      </c>
      <c r="E445" s="5">
        <v>563674</v>
      </c>
      <c r="F445" s="5">
        <v>8196</v>
      </c>
      <c r="G445" s="5">
        <v>757052</v>
      </c>
      <c r="H445" s="5">
        <v>3610532</v>
      </c>
      <c r="I445" s="5">
        <v>1246485</v>
      </c>
      <c r="J445" s="5">
        <v>159052</v>
      </c>
    </row>
    <row r="446" spans="1:10" ht="15.75" customHeight="1">
      <c r="A446" s="5">
        <v>2021</v>
      </c>
      <c r="B446" s="5" t="s">
        <v>53</v>
      </c>
      <c r="C446" s="5">
        <v>5</v>
      </c>
      <c r="D446" s="5">
        <v>3</v>
      </c>
      <c r="E446" s="5">
        <v>552374</v>
      </c>
      <c r="F446" s="5">
        <v>7754</v>
      </c>
      <c r="G446" s="5">
        <v>738010</v>
      </c>
      <c r="H446" s="5">
        <v>4322959</v>
      </c>
      <c r="I446" s="5">
        <v>2078010</v>
      </c>
      <c r="J446" s="5">
        <v>316219</v>
      </c>
    </row>
    <row r="447" spans="1:10" ht="15.75" customHeight="1">
      <c r="A447" s="5">
        <v>2021</v>
      </c>
      <c r="B447" s="5" t="s">
        <v>53</v>
      </c>
      <c r="C447" s="5">
        <v>5</v>
      </c>
      <c r="D447" s="5">
        <v>3</v>
      </c>
      <c r="E447" s="5">
        <v>621514</v>
      </c>
      <c r="F447" s="5">
        <v>8154</v>
      </c>
      <c r="G447" s="5">
        <v>725094</v>
      </c>
      <c r="H447" s="5">
        <v>3837010</v>
      </c>
      <c r="I447" s="5">
        <v>2296202</v>
      </c>
      <c r="J447" s="5">
        <v>1228968</v>
      </c>
    </row>
    <row r="448" spans="1:10" ht="15.75" customHeight="1">
      <c r="A448" s="5">
        <v>2021</v>
      </c>
      <c r="B448" s="5" t="s">
        <v>53</v>
      </c>
      <c r="C448" s="5">
        <v>5</v>
      </c>
      <c r="D448" s="5">
        <v>3</v>
      </c>
      <c r="E448" s="5">
        <v>534492</v>
      </c>
      <c r="F448" s="5">
        <v>9058</v>
      </c>
      <c r="G448" s="5">
        <v>779516</v>
      </c>
      <c r="H448" s="5">
        <v>4154311</v>
      </c>
      <c r="I448" s="5">
        <v>2309794</v>
      </c>
      <c r="J448" s="5">
        <v>394209</v>
      </c>
    </row>
    <row r="449" spans="1:10" ht="15.75" customHeight="1">
      <c r="A449" s="5">
        <v>2021</v>
      </c>
      <c r="B449" s="5" t="s">
        <v>53</v>
      </c>
      <c r="C449" s="5">
        <v>5</v>
      </c>
      <c r="D449" s="5">
        <v>3</v>
      </c>
      <c r="E449" s="5">
        <v>526042</v>
      </c>
      <c r="F449" s="5">
        <v>8668</v>
      </c>
      <c r="G449" s="5">
        <v>844782</v>
      </c>
      <c r="H449" s="5">
        <v>3788477</v>
      </c>
      <c r="I449" s="5">
        <v>2559488</v>
      </c>
      <c r="J449" s="5">
        <v>486448</v>
      </c>
    </row>
    <row r="450" spans="1:10" ht="15.75" customHeight="1">
      <c r="A450" s="5">
        <v>2021</v>
      </c>
      <c r="B450" s="5" t="s">
        <v>53</v>
      </c>
      <c r="C450" s="5">
        <v>5</v>
      </c>
      <c r="D450" s="5">
        <v>3</v>
      </c>
      <c r="E450" s="5">
        <v>514598</v>
      </c>
      <c r="F450" s="5">
        <v>8388</v>
      </c>
      <c r="G450" s="5">
        <v>715250</v>
      </c>
      <c r="H450" s="5">
        <v>4311346</v>
      </c>
      <c r="I450" s="5">
        <v>2598532</v>
      </c>
      <c r="J450" s="5">
        <v>380988</v>
      </c>
    </row>
    <row r="451" spans="1:10" ht="15.75" customHeight="1">
      <c r="A451" s="5">
        <v>2021</v>
      </c>
      <c r="B451" s="5" t="s">
        <v>53</v>
      </c>
      <c r="C451" s="5">
        <v>5</v>
      </c>
      <c r="D451" s="5">
        <v>3</v>
      </c>
      <c r="E451" s="5">
        <v>518484</v>
      </c>
      <c r="F451" s="5">
        <v>8418</v>
      </c>
      <c r="G451" s="5">
        <v>714346</v>
      </c>
      <c r="H451" s="5">
        <v>4260832</v>
      </c>
      <c r="I451" s="5">
        <v>9153850</v>
      </c>
      <c r="J451" s="5">
        <v>579344</v>
      </c>
    </row>
    <row r="452" spans="1:10" ht="15.75" customHeight="1">
      <c r="A452" s="5">
        <v>2021</v>
      </c>
      <c r="B452" s="5" t="s">
        <v>53</v>
      </c>
      <c r="C452" s="5">
        <v>5</v>
      </c>
      <c r="D452" s="5">
        <v>4</v>
      </c>
      <c r="E452" s="5">
        <v>445668</v>
      </c>
      <c r="F452" s="5">
        <v>8908</v>
      </c>
      <c r="G452" s="5">
        <v>604506</v>
      </c>
      <c r="H452" s="5">
        <v>4099410</v>
      </c>
      <c r="I452" s="5">
        <v>1969945</v>
      </c>
      <c r="J452" s="5">
        <v>125435</v>
      </c>
    </row>
    <row r="453" spans="1:10" ht="15.75" customHeight="1">
      <c r="A453" s="5">
        <v>2021</v>
      </c>
      <c r="B453" s="5" t="s">
        <v>53</v>
      </c>
      <c r="C453" s="5">
        <v>5</v>
      </c>
      <c r="D453" s="5">
        <v>4</v>
      </c>
      <c r="E453" s="5">
        <v>481794</v>
      </c>
      <c r="F453" s="5">
        <v>7478</v>
      </c>
      <c r="G453" s="5">
        <v>710276</v>
      </c>
      <c r="H453" s="5">
        <v>4398503</v>
      </c>
      <c r="I453" s="5">
        <v>2886307</v>
      </c>
      <c r="J453" s="5">
        <v>371108</v>
      </c>
    </row>
    <row r="454" spans="1:10" ht="15.75" customHeight="1">
      <c r="A454" s="5">
        <v>2021</v>
      </c>
      <c r="B454" s="5" t="s">
        <v>53</v>
      </c>
      <c r="C454" s="5">
        <v>5</v>
      </c>
      <c r="D454" s="5">
        <v>4</v>
      </c>
      <c r="E454" s="5">
        <v>423020</v>
      </c>
      <c r="F454" s="5">
        <v>7686</v>
      </c>
      <c r="G454" s="5">
        <v>566108</v>
      </c>
      <c r="H454" s="5">
        <v>4498943</v>
      </c>
      <c r="I454" s="5">
        <v>3751219</v>
      </c>
      <c r="J454" s="5">
        <v>314586</v>
      </c>
    </row>
    <row r="455" spans="1:10" ht="15.75" customHeight="1">
      <c r="A455" s="5">
        <v>2021</v>
      </c>
      <c r="B455" s="5" t="s">
        <v>53</v>
      </c>
      <c r="C455" s="5">
        <v>5</v>
      </c>
      <c r="D455" s="5">
        <v>4</v>
      </c>
      <c r="E455" s="5">
        <v>417984</v>
      </c>
      <c r="F455" s="5">
        <v>8320</v>
      </c>
      <c r="G455" s="5">
        <v>590528</v>
      </c>
      <c r="H455" s="5">
        <v>4445761</v>
      </c>
      <c r="I455" s="5">
        <v>3825744</v>
      </c>
      <c r="J455" s="5">
        <v>412912</v>
      </c>
    </row>
    <row r="456" spans="1:10" ht="15.75" customHeight="1">
      <c r="A456" s="5">
        <v>2021</v>
      </c>
      <c r="B456" s="5" t="s">
        <v>53</v>
      </c>
      <c r="C456" s="5">
        <v>5</v>
      </c>
      <c r="D456" s="5">
        <v>4</v>
      </c>
      <c r="E456" s="5">
        <v>391714</v>
      </c>
      <c r="F456" s="5">
        <v>7018</v>
      </c>
      <c r="G456" s="5">
        <v>653474</v>
      </c>
      <c r="H456" s="5">
        <v>4119267</v>
      </c>
      <c r="I456" s="5">
        <v>4608838</v>
      </c>
      <c r="J456" s="5">
        <v>359317</v>
      </c>
    </row>
    <row r="457" spans="1:10" ht="15.75" customHeight="1">
      <c r="A457" s="5">
        <v>2021</v>
      </c>
      <c r="B457" s="5" t="s">
        <v>53</v>
      </c>
      <c r="C457" s="5">
        <v>5</v>
      </c>
      <c r="D457" s="5">
        <v>4</v>
      </c>
      <c r="E457" s="5">
        <v>372150</v>
      </c>
      <c r="F457" s="5">
        <v>7318</v>
      </c>
      <c r="G457" s="5">
        <v>542004</v>
      </c>
      <c r="H457" s="5">
        <v>4300755</v>
      </c>
      <c r="I457" s="5">
        <v>5647523</v>
      </c>
      <c r="J457" s="5">
        <v>395068</v>
      </c>
    </row>
    <row r="458" spans="1:10" ht="15.75" customHeight="1">
      <c r="A458" s="5">
        <v>2021</v>
      </c>
      <c r="B458" s="5" t="s">
        <v>53</v>
      </c>
      <c r="C458" s="5">
        <v>5</v>
      </c>
      <c r="D458" s="5">
        <v>4</v>
      </c>
      <c r="E458" s="5">
        <v>348166</v>
      </c>
      <c r="F458" s="5">
        <v>7222</v>
      </c>
      <c r="G458" s="5">
        <v>570664</v>
      </c>
      <c r="H458" s="5">
        <v>4342179</v>
      </c>
      <c r="I458" s="5">
        <v>5856736</v>
      </c>
      <c r="J458" s="5">
        <v>500363</v>
      </c>
    </row>
    <row r="459" spans="1:10" ht="15.75" customHeight="1">
      <c r="A459" s="5">
        <v>2021</v>
      </c>
      <c r="B459" s="5" t="s">
        <v>53</v>
      </c>
      <c r="C459" s="5">
        <v>5</v>
      </c>
      <c r="D459" s="5">
        <v>5</v>
      </c>
      <c r="E459" s="5">
        <v>306792</v>
      </c>
      <c r="F459" s="5">
        <v>6260</v>
      </c>
      <c r="G459" s="5">
        <v>475328</v>
      </c>
      <c r="H459" s="5">
        <v>3795611</v>
      </c>
      <c r="I459" s="5">
        <v>1991788</v>
      </c>
      <c r="J459" s="5">
        <v>183242</v>
      </c>
    </row>
    <row r="460" spans="1:10" ht="15.75" customHeight="1">
      <c r="A460" s="5">
        <v>2021</v>
      </c>
      <c r="B460" s="5" t="s">
        <v>53</v>
      </c>
      <c r="C460" s="5">
        <v>5</v>
      </c>
      <c r="D460" s="5">
        <v>5</v>
      </c>
      <c r="E460" s="5">
        <v>253766</v>
      </c>
      <c r="F460" s="5">
        <v>5566</v>
      </c>
      <c r="G460" s="5">
        <v>510250</v>
      </c>
      <c r="H460" s="5">
        <v>3874858</v>
      </c>
      <c r="I460" s="5">
        <v>5170282</v>
      </c>
      <c r="J460" s="5">
        <v>605257</v>
      </c>
    </row>
    <row r="461" spans="1:10" ht="15.75" customHeight="1">
      <c r="A461" s="5">
        <v>2021</v>
      </c>
      <c r="B461" s="5" t="s">
        <v>53</v>
      </c>
      <c r="C461" s="5">
        <v>5</v>
      </c>
      <c r="D461" s="5">
        <v>5</v>
      </c>
      <c r="E461" s="5">
        <v>330564</v>
      </c>
      <c r="F461" s="5">
        <v>6926</v>
      </c>
      <c r="G461" s="5">
        <v>528966</v>
      </c>
      <c r="H461" s="5">
        <v>4288249</v>
      </c>
      <c r="I461" s="5">
        <v>5676448</v>
      </c>
      <c r="J461" s="5">
        <v>651890</v>
      </c>
    </row>
    <row r="462" spans="1:10" ht="15.75" customHeight="1">
      <c r="A462" s="5">
        <v>2021</v>
      </c>
      <c r="B462" s="5" t="s">
        <v>54</v>
      </c>
      <c r="C462" s="5">
        <v>6</v>
      </c>
      <c r="D462" s="5">
        <v>1</v>
      </c>
      <c r="E462" s="5">
        <v>202418</v>
      </c>
      <c r="F462" s="5">
        <v>4888</v>
      </c>
      <c r="G462" s="5">
        <v>348312</v>
      </c>
      <c r="H462" s="5">
        <v>3680521</v>
      </c>
      <c r="I462" s="5">
        <v>2752427</v>
      </c>
      <c r="J462" s="5">
        <v>175300</v>
      </c>
    </row>
    <row r="463" spans="1:10" ht="15.75" customHeight="1">
      <c r="A463" s="5">
        <v>2021</v>
      </c>
      <c r="B463" s="5" t="s">
        <v>54</v>
      </c>
      <c r="C463" s="5">
        <v>6</v>
      </c>
      <c r="D463" s="5">
        <v>1</v>
      </c>
      <c r="E463" s="5">
        <v>266304</v>
      </c>
      <c r="F463" s="5">
        <v>6410</v>
      </c>
      <c r="G463" s="5">
        <v>462794</v>
      </c>
      <c r="H463" s="5">
        <v>5407769</v>
      </c>
      <c r="I463" s="5">
        <v>4422660</v>
      </c>
      <c r="J463" s="5">
        <v>577398</v>
      </c>
    </row>
    <row r="464" spans="1:10" ht="15.75" customHeight="1">
      <c r="A464" s="5">
        <v>2021</v>
      </c>
      <c r="B464" s="5" t="s">
        <v>54</v>
      </c>
      <c r="C464" s="5">
        <v>6</v>
      </c>
      <c r="D464" s="5">
        <v>1</v>
      </c>
      <c r="E464" s="5">
        <v>268088</v>
      </c>
      <c r="F464" s="5">
        <v>5796</v>
      </c>
      <c r="G464" s="5">
        <v>423780</v>
      </c>
      <c r="H464" s="5">
        <v>5964622</v>
      </c>
      <c r="I464" s="5">
        <v>4505892</v>
      </c>
      <c r="J464" s="5">
        <v>480507</v>
      </c>
    </row>
    <row r="465" spans="1:10" ht="15.75" customHeight="1">
      <c r="A465" s="5">
        <v>2021</v>
      </c>
      <c r="B465" s="5" t="s">
        <v>54</v>
      </c>
      <c r="C465" s="5">
        <v>6</v>
      </c>
      <c r="D465" s="5">
        <v>1</v>
      </c>
      <c r="E465" s="5">
        <v>264848</v>
      </c>
      <c r="F465" s="5">
        <v>5434</v>
      </c>
      <c r="G465" s="5">
        <v>413444</v>
      </c>
      <c r="H465" s="5">
        <v>5928849</v>
      </c>
      <c r="I465" s="5">
        <v>5640657</v>
      </c>
      <c r="J465" s="5">
        <v>485793</v>
      </c>
    </row>
    <row r="466" spans="1:10" ht="15.75" customHeight="1">
      <c r="A466" s="5">
        <v>2021</v>
      </c>
      <c r="B466" s="5" t="s">
        <v>54</v>
      </c>
      <c r="C466" s="5">
        <v>6</v>
      </c>
      <c r="D466" s="5">
        <v>1</v>
      </c>
      <c r="E466" s="5">
        <v>171608</v>
      </c>
      <c r="F466" s="5">
        <v>4214</v>
      </c>
      <c r="G466" s="5">
        <v>365732</v>
      </c>
      <c r="H466" s="5">
        <v>3770797</v>
      </c>
      <c r="I466" s="5">
        <v>6161352</v>
      </c>
      <c r="J466" s="5">
        <v>660271</v>
      </c>
    </row>
    <row r="467" spans="1:10" ht="15.75" customHeight="1">
      <c r="A467" s="5">
        <v>2021</v>
      </c>
      <c r="B467" s="5" t="s">
        <v>54</v>
      </c>
      <c r="C467" s="5">
        <v>6</v>
      </c>
      <c r="D467" s="5">
        <v>1</v>
      </c>
      <c r="E467" s="5">
        <v>228976</v>
      </c>
      <c r="F467" s="5">
        <v>5364</v>
      </c>
      <c r="G467" s="5">
        <v>378748</v>
      </c>
      <c r="H467" s="5">
        <v>5832629</v>
      </c>
      <c r="I467" s="5">
        <v>6371484</v>
      </c>
      <c r="J467" s="5">
        <v>549591</v>
      </c>
    </row>
    <row r="468" spans="1:10" ht="15.75" customHeight="1">
      <c r="A468" s="5">
        <v>2021</v>
      </c>
      <c r="B468" s="5" t="s">
        <v>54</v>
      </c>
      <c r="C468" s="5">
        <v>6</v>
      </c>
      <c r="D468" s="5">
        <v>1</v>
      </c>
      <c r="E468" s="5">
        <v>240908</v>
      </c>
      <c r="F468" s="5">
        <v>6744</v>
      </c>
      <c r="G468" s="5">
        <v>395526</v>
      </c>
      <c r="H468" s="5">
        <v>6021572</v>
      </c>
      <c r="I468" s="5">
        <v>6931718</v>
      </c>
      <c r="J468" s="5">
        <v>566598</v>
      </c>
    </row>
    <row r="469" spans="1:10" ht="15.75" customHeight="1">
      <c r="A469" s="5">
        <v>2021</v>
      </c>
      <c r="B469" s="5" t="s">
        <v>54</v>
      </c>
      <c r="C469" s="5">
        <v>6</v>
      </c>
      <c r="D469" s="5">
        <v>2</v>
      </c>
      <c r="E469" s="5">
        <v>142002</v>
      </c>
      <c r="F469" s="5">
        <v>7844</v>
      </c>
      <c r="G469" s="5">
        <v>239148</v>
      </c>
      <c r="H469" s="5">
        <v>3471615</v>
      </c>
      <c r="I469" s="5">
        <v>2952420</v>
      </c>
      <c r="J469" s="5">
        <v>354979</v>
      </c>
    </row>
    <row r="470" spans="1:10" ht="15.75" customHeight="1">
      <c r="A470" s="5">
        <v>2021</v>
      </c>
      <c r="B470" s="5" t="s">
        <v>54</v>
      </c>
      <c r="C470" s="5">
        <v>6</v>
      </c>
      <c r="D470" s="5">
        <v>2</v>
      </c>
      <c r="E470" s="5">
        <v>185574</v>
      </c>
      <c r="F470" s="5">
        <v>4444</v>
      </c>
      <c r="G470" s="5">
        <v>324712</v>
      </c>
      <c r="H470" s="5">
        <v>4091789</v>
      </c>
      <c r="I470" s="5">
        <v>5082772</v>
      </c>
      <c r="J470" s="5">
        <v>636496</v>
      </c>
    </row>
    <row r="471" spans="1:10" ht="15.75" customHeight="1">
      <c r="A471" s="5">
        <v>2021</v>
      </c>
      <c r="B471" s="5" t="s">
        <v>54</v>
      </c>
      <c r="C471" s="5">
        <v>6</v>
      </c>
      <c r="D471" s="5">
        <v>2</v>
      </c>
      <c r="E471" s="5">
        <v>183698</v>
      </c>
      <c r="F471" s="5">
        <v>6828</v>
      </c>
      <c r="G471" s="5">
        <v>270658</v>
      </c>
      <c r="H471" s="5">
        <v>4242558</v>
      </c>
      <c r="I471" s="5">
        <v>6056427</v>
      </c>
      <c r="J471" s="5">
        <v>658154</v>
      </c>
    </row>
    <row r="472" spans="1:10" ht="15.75" customHeight="1">
      <c r="A472" s="5">
        <v>2021</v>
      </c>
      <c r="B472" s="5" t="s">
        <v>54</v>
      </c>
      <c r="C472" s="5">
        <v>6</v>
      </c>
      <c r="D472" s="5">
        <v>2</v>
      </c>
      <c r="E472" s="5">
        <v>169148</v>
      </c>
      <c r="F472" s="5">
        <v>7992</v>
      </c>
      <c r="G472" s="5">
        <v>245370</v>
      </c>
      <c r="H472" s="5">
        <v>4218543</v>
      </c>
      <c r="I472" s="5">
        <v>6356327</v>
      </c>
      <c r="J472" s="5">
        <v>669385</v>
      </c>
    </row>
    <row r="473" spans="1:10" ht="15.75" customHeight="1">
      <c r="A473" s="5">
        <v>2021</v>
      </c>
      <c r="B473" s="5" t="s">
        <v>54</v>
      </c>
      <c r="C473" s="5">
        <v>6</v>
      </c>
      <c r="D473" s="5">
        <v>2</v>
      </c>
      <c r="E473" s="5">
        <v>161050</v>
      </c>
      <c r="F473" s="5">
        <v>6600</v>
      </c>
      <c r="G473" s="5">
        <v>265328</v>
      </c>
      <c r="H473" s="5">
        <v>4068055</v>
      </c>
      <c r="I473" s="5">
        <v>6406018</v>
      </c>
      <c r="J473" s="5">
        <v>780122</v>
      </c>
    </row>
    <row r="474" spans="1:10" ht="15.75" customHeight="1">
      <c r="A474" s="5">
        <v>2021</v>
      </c>
      <c r="B474" s="5" t="s">
        <v>54</v>
      </c>
      <c r="C474" s="5">
        <v>6</v>
      </c>
      <c r="D474" s="5">
        <v>2</v>
      </c>
      <c r="E474" s="5">
        <v>187766</v>
      </c>
      <c r="F474" s="5">
        <v>12278</v>
      </c>
      <c r="G474" s="5">
        <v>298044</v>
      </c>
      <c r="H474" s="5">
        <v>4164126</v>
      </c>
      <c r="I474" s="5">
        <v>6690794</v>
      </c>
      <c r="J474" s="5">
        <v>642489</v>
      </c>
    </row>
    <row r="475" spans="1:10" ht="15.75" customHeight="1">
      <c r="A475" s="5">
        <v>2021</v>
      </c>
      <c r="B475" s="5" t="s">
        <v>54</v>
      </c>
      <c r="C475" s="5">
        <v>6</v>
      </c>
      <c r="D475" s="5">
        <v>2</v>
      </c>
      <c r="E475" s="5">
        <v>120016</v>
      </c>
      <c r="F475" s="5">
        <v>5466</v>
      </c>
      <c r="G475" s="5">
        <v>234752</v>
      </c>
      <c r="H475" s="5">
        <v>3598312</v>
      </c>
      <c r="I475" s="5">
        <v>7593554</v>
      </c>
      <c r="J475" s="5">
        <v>792214</v>
      </c>
    </row>
    <row r="476" spans="1:10" ht="15.75" customHeight="1">
      <c r="A476" s="5">
        <v>2021</v>
      </c>
      <c r="B476" s="5" t="s">
        <v>54</v>
      </c>
      <c r="C476" s="5">
        <v>6</v>
      </c>
      <c r="D476" s="5">
        <v>3</v>
      </c>
      <c r="E476" s="5">
        <v>124434</v>
      </c>
      <c r="F476" s="5">
        <v>5080</v>
      </c>
      <c r="G476" s="5">
        <v>215552</v>
      </c>
      <c r="H476" s="5">
        <v>3922458</v>
      </c>
      <c r="I476" s="5">
        <v>5029767</v>
      </c>
      <c r="J476" s="5">
        <v>822375</v>
      </c>
    </row>
    <row r="477" spans="1:10" ht="15.75" customHeight="1">
      <c r="A477" s="5">
        <v>2021</v>
      </c>
      <c r="B477" s="5" t="s">
        <v>54</v>
      </c>
      <c r="C477" s="5">
        <v>6</v>
      </c>
      <c r="D477" s="5">
        <v>3</v>
      </c>
      <c r="E477" s="5">
        <v>124872</v>
      </c>
      <c r="F477" s="5">
        <v>3182</v>
      </c>
      <c r="G477" s="5">
        <v>177000</v>
      </c>
      <c r="H477" s="5">
        <v>4082534</v>
      </c>
      <c r="I477" s="5">
        <v>6051072</v>
      </c>
      <c r="J477" s="5">
        <v>831224</v>
      </c>
    </row>
    <row r="478" spans="1:10" ht="15.75" customHeight="1">
      <c r="A478" s="5">
        <v>2021</v>
      </c>
      <c r="B478" s="5" t="s">
        <v>54</v>
      </c>
      <c r="C478" s="5">
        <v>6</v>
      </c>
      <c r="D478" s="5">
        <v>3</v>
      </c>
      <c r="E478" s="5">
        <v>121530</v>
      </c>
      <c r="F478" s="5">
        <v>3290</v>
      </c>
      <c r="G478" s="5">
        <v>195708</v>
      </c>
      <c r="H478" s="5">
        <v>4194766</v>
      </c>
      <c r="I478" s="5">
        <v>6054572</v>
      </c>
      <c r="J478" s="5">
        <v>798818</v>
      </c>
    </row>
    <row r="479" spans="1:10" ht="15.75" customHeight="1">
      <c r="A479" s="5">
        <v>2021</v>
      </c>
      <c r="B479" s="5" t="s">
        <v>54</v>
      </c>
      <c r="C479" s="5">
        <v>6</v>
      </c>
      <c r="D479" s="5">
        <v>3</v>
      </c>
      <c r="E479" s="5">
        <v>105956</v>
      </c>
      <c r="F479" s="5">
        <v>2848</v>
      </c>
      <c r="G479" s="5">
        <v>156378</v>
      </c>
      <c r="H479" s="5">
        <v>3308601</v>
      </c>
      <c r="I479" s="5">
        <v>6109338</v>
      </c>
      <c r="J479" s="5">
        <v>576498</v>
      </c>
    </row>
    <row r="480" spans="1:10" ht="15.75" customHeight="1">
      <c r="A480" s="5">
        <v>2021</v>
      </c>
      <c r="B480" s="5" t="s">
        <v>54</v>
      </c>
      <c r="C480" s="5">
        <v>6</v>
      </c>
      <c r="D480" s="5">
        <v>3</v>
      </c>
      <c r="E480" s="5">
        <v>134578</v>
      </c>
      <c r="F480" s="5">
        <v>4658</v>
      </c>
      <c r="G480" s="5">
        <v>207800</v>
      </c>
      <c r="H480" s="5">
        <v>4042924</v>
      </c>
      <c r="I480" s="5">
        <v>6332313</v>
      </c>
      <c r="J480" s="5">
        <v>762156</v>
      </c>
    </row>
    <row r="481" spans="1:10" ht="15.75" customHeight="1">
      <c r="A481" s="5">
        <v>2021</v>
      </c>
      <c r="B481" s="5" t="s">
        <v>54</v>
      </c>
      <c r="C481" s="5">
        <v>6</v>
      </c>
      <c r="D481" s="5">
        <v>3</v>
      </c>
      <c r="E481" s="5">
        <v>117230</v>
      </c>
      <c r="F481" s="5">
        <v>3148</v>
      </c>
      <c r="G481" s="5">
        <v>175096</v>
      </c>
      <c r="H481" s="5">
        <v>3968178</v>
      </c>
      <c r="I481" s="5">
        <v>7571130</v>
      </c>
      <c r="J481" s="5">
        <v>1035236</v>
      </c>
    </row>
    <row r="482" spans="1:10" ht="15.75" customHeight="1">
      <c r="A482" s="5">
        <v>2021</v>
      </c>
      <c r="B482" s="5" t="s">
        <v>54</v>
      </c>
      <c r="C482" s="5">
        <v>6</v>
      </c>
      <c r="D482" s="5">
        <v>3</v>
      </c>
      <c r="E482" s="5">
        <v>85366</v>
      </c>
      <c r="F482" s="5">
        <v>2334</v>
      </c>
      <c r="G482" s="5">
        <v>164062</v>
      </c>
      <c r="H482" s="5">
        <v>3421963</v>
      </c>
      <c r="I482" s="5">
        <v>15878841</v>
      </c>
      <c r="J482" s="5">
        <v>1576527</v>
      </c>
    </row>
    <row r="483" spans="1:10" ht="15.75" customHeight="1">
      <c r="A483" s="17">
        <v>2021</v>
      </c>
      <c r="B483" s="17" t="s">
        <v>54</v>
      </c>
      <c r="C483" s="5">
        <v>6</v>
      </c>
      <c r="D483" s="17">
        <v>4</v>
      </c>
      <c r="E483" s="17">
        <v>93046</v>
      </c>
      <c r="F483" s="17">
        <v>1956</v>
      </c>
      <c r="G483" s="17">
        <v>117126</v>
      </c>
      <c r="H483" s="17">
        <v>3987272</v>
      </c>
      <c r="I483" s="17">
        <v>3097785</v>
      </c>
      <c r="J483" s="17">
        <v>705863</v>
      </c>
    </row>
    <row r="484" spans="1:10" ht="15.75" customHeight="1">
      <c r="A484" s="17">
        <v>2021</v>
      </c>
      <c r="B484" s="17" t="s">
        <v>54</v>
      </c>
      <c r="C484" s="5">
        <v>6</v>
      </c>
      <c r="D484" s="17">
        <v>4</v>
      </c>
      <c r="E484" s="17">
        <v>74140</v>
      </c>
      <c r="F484" s="17">
        <v>1814</v>
      </c>
      <c r="G484" s="17">
        <v>114032</v>
      </c>
      <c r="H484" s="17">
        <v>3536589</v>
      </c>
      <c r="I484" s="17">
        <v>8394918</v>
      </c>
      <c r="J484" s="17">
        <v>2337508</v>
      </c>
    </row>
    <row r="485" spans="1:10" ht="15.75" customHeight="1">
      <c r="A485" s="17">
        <v>2021</v>
      </c>
      <c r="B485" s="17" t="s">
        <v>54</v>
      </c>
      <c r="C485" s="5">
        <v>6</v>
      </c>
      <c r="D485" s="17">
        <v>4</v>
      </c>
      <c r="E485" s="17">
        <v>101634</v>
      </c>
      <c r="F485" s="17">
        <v>2718</v>
      </c>
      <c r="G485" s="17">
        <v>137394</v>
      </c>
      <c r="H485" s="17">
        <v>3967422</v>
      </c>
      <c r="I485" s="17">
        <v>10426032</v>
      </c>
      <c r="J485" s="17">
        <v>1320588</v>
      </c>
    </row>
    <row r="486" spans="1:10" ht="15.75" customHeight="1">
      <c r="A486" s="17">
        <v>2021</v>
      </c>
      <c r="B486" s="17" t="s">
        <v>54</v>
      </c>
      <c r="C486" s="5">
        <v>6</v>
      </c>
      <c r="D486" s="17">
        <v>4</v>
      </c>
      <c r="E486" s="17">
        <v>103318</v>
      </c>
      <c r="F486" s="17">
        <v>2656</v>
      </c>
      <c r="G486" s="17">
        <v>128738</v>
      </c>
      <c r="H486" s="17">
        <v>3795957</v>
      </c>
      <c r="I486" s="17">
        <v>11025566</v>
      </c>
      <c r="J486" s="17">
        <v>1617451</v>
      </c>
    </row>
    <row r="487" spans="1:10" ht="15.75" customHeight="1">
      <c r="A487" s="17">
        <v>2021</v>
      </c>
      <c r="B487" s="17" t="s">
        <v>54</v>
      </c>
      <c r="C487" s="5">
        <v>6</v>
      </c>
      <c r="D487" s="17">
        <v>4</v>
      </c>
      <c r="E487" s="17">
        <v>99688</v>
      </c>
      <c r="F487" s="17">
        <v>2516</v>
      </c>
      <c r="G487" s="17">
        <v>115732</v>
      </c>
      <c r="H487" s="17">
        <v>4520693</v>
      </c>
      <c r="I487" s="17">
        <v>11098783</v>
      </c>
      <c r="J487" s="17">
        <v>2326886</v>
      </c>
    </row>
    <row r="488" spans="1:10" ht="15.75" customHeight="1">
      <c r="A488" s="17">
        <v>2021</v>
      </c>
      <c r="B488" s="17" t="s">
        <v>54</v>
      </c>
      <c r="C488" s="5">
        <v>6</v>
      </c>
      <c r="D488" s="17">
        <v>4</v>
      </c>
      <c r="E488" s="17">
        <v>97536</v>
      </c>
      <c r="F488" s="17">
        <v>2366</v>
      </c>
      <c r="G488" s="17">
        <v>129638</v>
      </c>
      <c r="H488" s="17">
        <v>4296515</v>
      </c>
      <c r="I488" s="17">
        <v>12193802</v>
      </c>
      <c r="J488" s="17">
        <v>2000562</v>
      </c>
    </row>
    <row r="489" spans="1:10" ht="15.75" customHeight="1">
      <c r="A489" s="17">
        <v>2021</v>
      </c>
      <c r="B489" s="17" t="s">
        <v>54</v>
      </c>
      <c r="C489" s="5">
        <v>6</v>
      </c>
      <c r="D489" s="17">
        <v>4</v>
      </c>
      <c r="E489" s="17">
        <v>108618</v>
      </c>
      <c r="F489" s="17">
        <v>2646</v>
      </c>
      <c r="G489" s="17">
        <v>138374</v>
      </c>
      <c r="H489" s="17">
        <v>3993308</v>
      </c>
      <c r="I489" s="17">
        <v>12659560</v>
      </c>
      <c r="J489" s="17">
        <v>1307058</v>
      </c>
    </row>
    <row r="490" spans="1:10" ht="15.75" customHeight="1">
      <c r="A490" s="17">
        <v>2021</v>
      </c>
      <c r="B490" s="17" t="s">
        <v>54</v>
      </c>
      <c r="C490" s="5">
        <v>6</v>
      </c>
      <c r="D490" s="17">
        <v>5</v>
      </c>
      <c r="E490" s="17">
        <v>97212</v>
      </c>
      <c r="F490" s="17">
        <v>2004</v>
      </c>
      <c r="G490" s="17">
        <v>123626</v>
      </c>
      <c r="H490" s="17">
        <v>4081276</v>
      </c>
      <c r="I490" s="17">
        <v>4172138</v>
      </c>
      <c r="J490" s="17">
        <v>1548168</v>
      </c>
    </row>
    <row r="491" spans="1:10" ht="15.75" customHeight="1">
      <c r="A491" s="17">
        <v>2021</v>
      </c>
      <c r="B491" s="17" t="s">
        <v>54</v>
      </c>
      <c r="C491" s="5">
        <v>6</v>
      </c>
      <c r="D491" s="17">
        <v>5</v>
      </c>
      <c r="E491" s="17">
        <v>92208</v>
      </c>
      <c r="F491" s="17">
        <v>1638</v>
      </c>
      <c r="G491" s="17">
        <v>121578</v>
      </c>
      <c r="H491" s="17">
        <v>3874686</v>
      </c>
      <c r="I491" s="17">
        <v>5764052</v>
      </c>
      <c r="J491" s="17">
        <v>1884006</v>
      </c>
    </row>
    <row r="492" spans="1:10" ht="15.75" customHeight="1">
      <c r="A492" s="5">
        <v>2021</v>
      </c>
      <c r="B492" s="5" t="s">
        <v>55</v>
      </c>
      <c r="C492" s="5">
        <v>7</v>
      </c>
      <c r="D492" s="5">
        <v>1</v>
      </c>
      <c r="E492" s="5">
        <v>80300</v>
      </c>
      <c r="F492" s="5">
        <v>1450</v>
      </c>
      <c r="G492" s="5">
        <v>84684</v>
      </c>
      <c r="H492" s="5">
        <v>3402495</v>
      </c>
      <c r="I492" s="5">
        <v>2373042</v>
      </c>
      <c r="J492" s="5">
        <v>968438</v>
      </c>
    </row>
    <row r="493" spans="1:10" ht="15.75" customHeight="1">
      <c r="A493" s="5">
        <v>2021</v>
      </c>
      <c r="B493" s="5" t="s">
        <v>55</v>
      </c>
      <c r="C493" s="5">
        <v>7</v>
      </c>
      <c r="D493" s="5">
        <v>1</v>
      </c>
      <c r="E493" s="5">
        <v>91402</v>
      </c>
      <c r="F493" s="5">
        <v>1638</v>
      </c>
      <c r="G493" s="5">
        <v>89058</v>
      </c>
      <c r="H493" s="5">
        <v>4013338</v>
      </c>
      <c r="I493" s="5">
        <v>4366076</v>
      </c>
      <c r="J493" s="5">
        <v>2681926</v>
      </c>
    </row>
    <row r="494" spans="1:10" ht="15.75" customHeight="1">
      <c r="A494" s="5">
        <v>2021</v>
      </c>
      <c r="B494" s="5" t="s">
        <v>55</v>
      </c>
      <c r="C494" s="5">
        <v>7</v>
      </c>
      <c r="D494" s="5">
        <v>1</v>
      </c>
      <c r="E494" s="5">
        <v>87928</v>
      </c>
      <c r="F494" s="5">
        <v>1860</v>
      </c>
      <c r="G494" s="5">
        <v>94108</v>
      </c>
      <c r="H494" s="5">
        <v>3821861</v>
      </c>
      <c r="I494" s="5">
        <v>5068678</v>
      </c>
      <c r="J494" s="5">
        <v>2469658</v>
      </c>
    </row>
    <row r="495" spans="1:10" ht="15.75" customHeight="1">
      <c r="A495" s="5">
        <v>2021</v>
      </c>
      <c r="B495" s="5" t="s">
        <v>55</v>
      </c>
      <c r="C495" s="5">
        <v>7</v>
      </c>
      <c r="D495" s="5">
        <v>1</v>
      </c>
      <c r="E495" s="5">
        <v>68052</v>
      </c>
      <c r="F495" s="5">
        <v>1104</v>
      </c>
      <c r="G495" s="5">
        <v>103866</v>
      </c>
      <c r="H495" s="5">
        <v>3375225</v>
      </c>
      <c r="I495" s="5">
        <v>5697126</v>
      </c>
      <c r="J495" s="5">
        <v>3624344</v>
      </c>
    </row>
    <row r="496" spans="1:10" ht="15.75" customHeight="1">
      <c r="A496" s="5">
        <v>2021</v>
      </c>
      <c r="B496" s="5" t="s">
        <v>55</v>
      </c>
      <c r="C496" s="5">
        <v>7</v>
      </c>
      <c r="D496" s="5">
        <v>1</v>
      </c>
      <c r="E496" s="5">
        <v>88374</v>
      </c>
      <c r="F496" s="5">
        <v>1474</v>
      </c>
      <c r="G496" s="5">
        <v>114994</v>
      </c>
      <c r="H496" s="5">
        <v>4240059</v>
      </c>
      <c r="I496" s="5">
        <v>6578518</v>
      </c>
      <c r="J496" s="5">
        <v>2490232</v>
      </c>
    </row>
    <row r="497" spans="1:10" ht="15.75" customHeight="1">
      <c r="A497" s="5">
        <v>2021</v>
      </c>
      <c r="B497" s="5" t="s">
        <v>55</v>
      </c>
      <c r="C497" s="5">
        <v>7</v>
      </c>
      <c r="D497" s="5">
        <v>1</v>
      </c>
      <c r="E497" s="5">
        <v>93562</v>
      </c>
      <c r="F497" s="5">
        <v>1714</v>
      </c>
      <c r="G497" s="5">
        <v>118108</v>
      </c>
      <c r="H497" s="5">
        <v>4348225</v>
      </c>
      <c r="I497" s="5">
        <v>6708200</v>
      </c>
      <c r="J497" s="5">
        <v>2010877</v>
      </c>
    </row>
    <row r="498" spans="1:10" ht="15.75" customHeight="1">
      <c r="A498" s="5">
        <v>2021</v>
      </c>
      <c r="B498" s="5" t="s">
        <v>55</v>
      </c>
      <c r="C498" s="5">
        <v>7</v>
      </c>
      <c r="D498" s="5">
        <v>1</v>
      </c>
      <c r="E498" s="5">
        <v>86054</v>
      </c>
      <c r="F498" s="5">
        <v>1900</v>
      </c>
      <c r="G498" s="5">
        <v>104540</v>
      </c>
      <c r="H498" s="5">
        <v>3862184</v>
      </c>
      <c r="I498" s="5">
        <v>8787316</v>
      </c>
      <c r="J498" s="5">
        <v>4431770</v>
      </c>
    </row>
    <row r="499" spans="1:10" ht="15.75" customHeight="1">
      <c r="A499" s="5">
        <v>2021</v>
      </c>
      <c r="B499" s="5" t="s">
        <v>55</v>
      </c>
      <c r="C499" s="5">
        <v>7</v>
      </c>
      <c r="D499" s="5">
        <v>2</v>
      </c>
      <c r="E499" s="5">
        <v>75308</v>
      </c>
      <c r="F499" s="5">
        <v>1440</v>
      </c>
      <c r="G499" s="5">
        <v>79376</v>
      </c>
      <c r="H499" s="5">
        <v>3314264</v>
      </c>
      <c r="I499" s="5">
        <v>1694579</v>
      </c>
      <c r="J499" s="5">
        <v>944712</v>
      </c>
    </row>
    <row r="500" spans="1:10" ht="15.75" customHeight="1">
      <c r="A500" s="5">
        <v>2021</v>
      </c>
      <c r="B500" s="5" t="s">
        <v>55</v>
      </c>
      <c r="C500" s="5">
        <v>7</v>
      </c>
      <c r="D500" s="5">
        <v>2</v>
      </c>
      <c r="E500" s="5">
        <v>85320</v>
      </c>
      <c r="F500" s="5">
        <v>2414</v>
      </c>
      <c r="G500" s="5">
        <v>90582</v>
      </c>
      <c r="H500" s="5">
        <v>4057619</v>
      </c>
      <c r="I500" s="5">
        <v>4127158</v>
      </c>
      <c r="J500" s="5">
        <v>2281335</v>
      </c>
    </row>
    <row r="501" spans="1:10" ht="15.75" customHeight="1">
      <c r="A501" s="5">
        <v>2021</v>
      </c>
      <c r="B501" s="5" t="s">
        <v>55</v>
      </c>
      <c r="C501" s="5">
        <v>7</v>
      </c>
      <c r="D501" s="5">
        <v>2</v>
      </c>
      <c r="E501" s="5">
        <v>83518</v>
      </c>
      <c r="F501" s="5">
        <v>1156</v>
      </c>
      <c r="G501" s="5">
        <v>78586</v>
      </c>
      <c r="H501" s="5">
        <v>4090585</v>
      </c>
      <c r="I501" s="5">
        <v>4283333</v>
      </c>
      <c r="J501" s="5">
        <v>3000321</v>
      </c>
    </row>
    <row r="502" spans="1:10" ht="15.75" customHeight="1">
      <c r="A502" s="5">
        <v>2021</v>
      </c>
      <c r="B502" s="5" t="s">
        <v>55</v>
      </c>
      <c r="C502" s="5">
        <v>7</v>
      </c>
      <c r="D502" s="5">
        <v>2</v>
      </c>
      <c r="E502" s="5">
        <v>82988</v>
      </c>
      <c r="F502" s="5">
        <v>1796</v>
      </c>
      <c r="G502" s="5">
        <v>83022</v>
      </c>
      <c r="H502" s="5">
        <v>3947034</v>
      </c>
      <c r="I502" s="5">
        <v>4856704</v>
      </c>
      <c r="J502" s="5">
        <v>2814183</v>
      </c>
    </row>
    <row r="503" spans="1:10" ht="15.75" customHeight="1">
      <c r="A503" s="5">
        <v>2021</v>
      </c>
      <c r="B503" s="5" t="s">
        <v>55</v>
      </c>
      <c r="C503" s="5">
        <v>7</v>
      </c>
      <c r="D503" s="5">
        <v>2</v>
      </c>
      <c r="E503" s="5">
        <v>61636</v>
      </c>
      <c r="F503" s="5">
        <v>4048</v>
      </c>
      <c r="G503" s="5">
        <v>95088</v>
      </c>
      <c r="H503" s="5">
        <v>3471009</v>
      </c>
      <c r="I503" s="5">
        <v>5187498</v>
      </c>
      <c r="J503" s="5">
        <v>3041588</v>
      </c>
    </row>
    <row r="504" spans="1:10" ht="15.75" customHeight="1">
      <c r="A504" s="5">
        <v>2021</v>
      </c>
      <c r="B504" s="5" t="s">
        <v>55</v>
      </c>
      <c r="C504" s="5">
        <v>7</v>
      </c>
      <c r="D504" s="5">
        <v>2</v>
      </c>
      <c r="E504" s="5">
        <v>87008</v>
      </c>
      <c r="F504" s="5">
        <v>1816</v>
      </c>
      <c r="G504" s="5">
        <v>88408</v>
      </c>
      <c r="H504" s="5">
        <v>3823846</v>
      </c>
      <c r="I504" s="5">
        <v>5576981</v>
      </c>
      <c r="J504" s="5">
        <v>2707095</v>
      </c>
    </row>
    <row r="505" spans="1:10" ht="15.75" customHeight="1">
      <c r="A505" s="5">
        <v>2021</v>
      </c>
      <c r="B505" s="5" t="s">
        <v>55</v>
      </c>
      <c r="C505" s="5">
        <v>7</v>
      </c>
      <c r="D505" s="5">
        <v>2</v>
      </c>
      <c r="E505" s="5">
        <v>80628</v>
      </c>
      <c r="F505" s="5">
        <v>1250</v>
      </c>
      <c r="G505" s="5">
        <v>84872</v>
      </c>
      <c r="H505" s="5">
        <v>3857138</v>
      </c>
      <c r="I505" s="5">
        <v>9549170</v>
      </c>
      <c r="J505" s="5">
        <v>2910173</v>
      </c>
    </row>
    <row r="506" spans="1:10" ht="15.75" customHeight="1">
      <c r="A506" s="5">
        <v>2021</v>
      </c>
      <c r="B506" s="5" t="s">
        <v>55</v>
      </c>
      <c r="C506" s="5">
        <v>7</v>
      </c>
      <c r="D506" s="5">
        <v>3</v>
      </c>
      <c r="E506" s="5">
        <v>76660</v>
      </c>
      <c r="F506" s="5">
        <v>1002</v>
      </c>
      <c r="G506" s="5">
        <v>77090</v>
      </c>
      <c r="H506" s="5">
        <v>3452508</v>
      </c>
      <c r="I506" s="5">
        <v>2101348</v>
      </c>
      <c r="J506" s="5">
        <v>998208</v>
      </c>
    </row>
    <row r="507" spans="1:10" ht="15.75" customHeight="1">
      <c r="A507" s="5">
        <v>2021</v>
      </c>
      <c r="B507" s="5" t="s">
        <v>55</v>
      </c>
      <c r="C507" s="5">
        <v>7</v>
      </c>
      <c r="D507" s="5">
        <v>3</v>
      </c>
      <c r="E507" s="5">
        <v>83374</v>
      </c>
      <c r="F507" s="5">
        <v>1020</v>
      </c>
      <c r="G507" s="5">
        <v>77782</v>
      </c>
      <c r="H507" s="5">
        <v>3694941</v>
      </c>
      <c r="I507" s="5">
        <v>3085928</v>
      </c>
      <c r="J507" s="5">
        <v>1671343</v>
      </c>
    </row>
    <row r="508" spans="1:10" ht="15.75" customHeight="1">
      <c r="A508" s="5">
        <v>2021</v>
      </c>
      <c r="B508" s="5" t="s">
        <v>55</v>
      </c>
      <c r="C508" s="5">
        <v>7</v>
      </c>
      <c r="D508" s="5">
        <v>3</v>
      </c>
      <c r="E508" s="5">
        <v>84256</v>
      </c>
      <c r="F508" s="5">
        <v>7996</v>
      </c>
      <c r="G508" s="5">
        <v>73752</v>
      </c>
      <c r="H508" s="5">
        <v>3815560</v>
      </c>
      <c r="I508" s="5">
        <v>4646499</v>
      </c>
      <c r="J508" s="5">
        <v>2604527</v>
      </c>
    </row>
    <row r="509" spans="1:10" ht="15.75" customHeight="1">
      <c r="A509" s="5">
        <v>2021</v>
      </c>
      <c r="B509" s="5" t="s">
        <v>55</v>
      </c>
      <c r="C509" s="5">
        <v>7</v>
      </c>
      <c r="D509" s="5">
        <v>3</v>
      </c>
      <c r="E509" s="5">
        <v>76234</v>
      </c>
      <c r="F509" s="5">
        <v>1120</v>
      </c>
      <c r="G509" s="5">
        <v>87756</v>
      </c>
      <c r="H509" s="5">
        <v>4058036</v>
      </c>
      <c r="I509" s="5">
        <v>5097464</v>
      </c>
      <c r="J509" s="5">
        <v>3604734</v>
      </c>
    </row>
    <row r="510" spans="1:10" ht="15.75" customHeight="1">
      <c r="A510" s="5">
        <v>2021</v>
      </c>
      <c r="B510" s="5" t="s">
        <v>55</v>
      </c>
      <c r="C510" s="5">
        <v>7</v>
      </c>
      <c r="D510" s="5">
        <v>3</v>
      </c>
      <c r="E510" s="5">
        <v>78142</v>
      </c>
      <c r="F510" s="5">
        <v>1088</v>
      </c>
      <c r="G510" s="5">
        <v>79654</v>
      </c>
      <c r="H510" s="5">
        <v>4013927</v>
      </c>
      <c r="I510" s="5">
        <v>5172905</v>
      </c>
      <c r="J510" s="5">
        <v>2831982</v>
      </c>
    </row>
    <row r="511" spans="1:10" ht="15.75" customHeight="1">
      <c r="A511" s="5">
        <v>2021</v>
      </c>
      <c r="B511" s="5" t="s">
        <v>55</v>
      </c>
      <c r="C511" s="5">
        <v>7</v>
      </c>
      <c r="D511" s="5">
        <v>3</v>
      </c>
      <c r="E511" s="5">
        <v>82566</v>
      </c>
      <c r="F511" s="5">
        <v>1034</v>
      </c>
      <c r="G511" s="5">
        <v>84102</v>
      </c>
      <c r="H511" s="5">
        <v>4044420</v>
      </c>
      <c r="I511" s="5">
        <v>6456962</v>
      </c>
      <c r="J511" s="5">
        <v>4014062</v>
      </c>
    </row>
    <row r="512" spans="1:10" ht="15.75" customHeight="1">
      <c r="A512" s="5">
        <v>2021</v>
      </c>
      <c r="B512" s="5" t="s">
        <v>55</v>
      </c>
      <c r="C512" s="5">
        <v>7</v>
      </c>
      <c r="D512" s="5">
        <v>3</v>
      </c>
      <c r="E512" s="5">
        <v>58840</v>
      </c>
      <c r="F512" s="5">
        <v>744</v>
      </c>
      <c r="G512" s="5">
        <v>90712</v>
      </c>
      <c r="H512" s="5">
        <v>3677387</v>
      </c>
      <c r="I512" s="5">
        <v>6896365</v>
      </c>
      <c r="J512" s="5">
        <v>3831947</v>
      </c>
    </row>
    <row r="513" spans="1:10" ht="15.75" customHeight="1">
      <c r="A513" s="5">
        <v>2021</v>
      </c>
      <c r="B513" s="5" t="s">
        <v>55</v>
      </c>
      <c r="C513" s="5">
        <v>7</v>
      </c>
      <c r="D513" s="5">
        <v>4</v>
      </c>
      <c r="E513" s="5">
        <v>76358</v>
      </c>
      <c r="F513" s="5">
        <v>822</v>
      </c>
      <c r="G513" s="5">
        <v>71890</v>
      </c>
      <c r="H513" s="5">
        <v>3090208</v>
      </c>
      <c r="I513" s="5">
        <v>2829993</v>
      </c>
      <c r="J513" s="5">
        <v>1260112</v>
      </c>
    </row>
    <row r="514" spans="1:10" ht="15.75" customHeight="1">
      <c r="A514" s="5">
        <v>2021</v>
      </c>
      <c r="B514" s="5" t="s">
        <v>55</v>
      </c>
      <c r="C514" s="5">
        <v>7</v>
      </c>
      <c r="D514" s="5">
        <v>4</v>
      </c>
      <c r="E514" s="5">
        <v>85942</v>
      </c>
      <c r="F514" s="5">
        <v>1282</v>
      </c>
      <c r="G514" s="5">
        <v>83306</v>
      </c>
      <c r="H514" s="5">
        <v>3734105</v>
      </c>
      <c r="I514" s="5">
        <v>5615636</v>
      </c>
      <c r="J514" s="5">
        <v>2871802</v>
      </c>
    </row>
    <row r="515" spans="1:10" ht="15.75" customHeight="1">
      <c r="A515" s="5">
        <v>2021</v>
      </c>
      <c r="B515" s="5" t="s">
        <v>55</v>
      </c>
      <c r="C515" s="5">
        <v>7</v>
      </c>
      <c r="D515" s="5">
        <v>4</v>
      </c>
      <c r="E515" s="5">
        <v>79002</v>
      </c>
      <c r="F515" s="5">
        <v>1084</v>
      </c>
      <c r="G515" s="5">
        <v>70290</v>
      </c>
      <c r="H515" s="5">
        <v>3614713</v>
      </c>
      <c r="I515" s="5">
        <v>5749205</v>
      </c>
      <c r="J515" s="5">
        <v>3180255</v>
      </c>
    </row>
    <row r="516" spans="1:10" ht="15.75" customHeight="1">
      <c r="A516" s="5">
        <v>2021</v>
      </c>
      <c r="B516" s="5" t="s">
        <v>55</v>
      </c>
      <c r="C516" s="5">
        <v>7</v>
      </c>
      <c r="D516" s="5">
        <v>4</v>
      </c>
      <c r="E516" s="5">
        <v>86330</v>
      </c>
      <c r="F516" s="5">
        <v>1280</v>
      </c>
      <c r="G516" s="5">
        <v>77074</v>
      </c>
      <c r="H516" s="5">
        <v>3820728</v>
      </c>
      <c r="I516" s="5">
        <v>6442352</v>
      </c>
      <c r="J516" s="5">
        <v>2656142</v>
      </c>
    </row>
    <row r="517" spans="1:10" ht="15.75" customHeight="1">
      <c r="A517" s="5">
        <v>2021</v>
      </c>
      <c r="B517" s="5" t="s">
        <v>55</v>
      </c>
      <c r="C517" s="5">
        <v>7</v>
      </c>
      <c r="D517" s="5">
        <v>4</v>
      </c>
      <c r="E517" s="5">
        <v>80572</v>
      </c>
      <c r="F517" s="5">
        <v>1082</v>
      </c>
      <c r="G517" s="5">
        <v>80076</v>
      </c>
      <c r="H517" s="5">
        <v>3800758</v>
      </c>
      <c r="I517" s="5">
        <v>7135709</v>
      </c>
      <c r="J517" s="5">
        <v>3401096</v>
      </c>
    </row>
    <row r="518" spans="1:10" ht="15.75" customHeight="1">
      <c r="A518" s="5">
        <v>2021</v>
      </c>
      <c r="B518" s="5" t="s">
        <v>55</v>
      </c>
      <c r="C518" s="5">
        <v>7</v>
      </c>
      <c r="D518" s="5">
        <v>4</v>
      </c>
      <c r="E518" s="5">
        <v>69726</v>
      </c>
      <c r="F518" s="5">
        <v>960</v>
      </c>
      <c r="G518" s="5">
        <v>76806</v>
      </c>
      <c r="H518" s="5">
        <v>3964949</v>
      </c>
      <c r="I518" s="5">
        <v>7371723</v>
      </c>
      <c r="J518" s="5">
        <v>3759205</v>
      </c>
    </row>
    <row r="519" spans="1:10" ht="15.75" customHeight="1">
      <c r="A519" s="5">
        <v>2021</v>
      </c>
      <c r="B519" s="5" t="s">
        <v>55</v>
      </c>
      <c r="C519" s="5">
        <v>7</v>
      </c>
      <c r="D519" s="5">
        <v>4</v>
      </c>
      <c r="E519" s="5">
        <v>61640</v>
      </c>
      <c r="F519" s="5">
        <v>836</v>
      </c>
      <c r="G519" s="5">
        <v>85006</v>
      </c>
      <c r="H519" s="5">
        <v>3479613</v>
      </c>
      <c r="I519" s="5">
        <v>9426641</v>
      </c>
      <c r="J519" s="5">
        <v>4005227</v>
      </c>
    </row>
    <row r="520" spans="1:10" ht="15.75" customHeight="1">
      <c r="A520" s="5">
        <v>2021</v>
      </c>
      <c r="B520" s="5" t="s">
        <v>55</v>
      </c>
      <c r="C520" s="5">
        <v>7</v>
      </c>
      <c r="D520" s="5">
        <v>5</v>
      </c>
      <c r="E520" s="5">
        <v>89342</v>
      </c>
      <c r="F520" s="5">
        <v>1098</v>
      </c>
      <c r="G520" s="5">
        <v>84230</v>
      </c>
      <c r="H520" s="5">
        <v>4069461</v>
      </c>
      <c r="I520" s="5">
        <v>7190818</v>
      </c>
      <c r="J520" s="5">
        <v>3463252</v>
      </c>
    </row>
    <row r="521" spans="1:10" ht="15.75" customHeight="1">
      <c r="A521" s="5">
        <v>2021</v>
      </c>
      <c r="B521" s="5" t="s">
        <v>55</v>
      </c>
      <c r="C521" s="5">
        <v>7</v>
      </c>
      <c r="D521" s="5">
        <v>5</v>
      </c>
      <c r="E521" s="5">
        <v>82998</v>
      </c>
      <c r="F521" s="5">
        <v>1196</v>
      </c>
      <c r="G521" s="5">
        <v>74640</v>
      </c>
      <c r="H521" s="5">
        <v>3807728</v>
      </c>
      <c r="I521" s="5">
        <v>7358844</v>
      </c>
      <c r="J521" s="5">
        <v>3609736</v>
      </c>
    </row>
    <row r="522" spans="1:10" ht="15.75" customHeight="1">
      <c r="A522" s="5">
        <v>2021</v>
      </c>
      <c r="B522" s="5" t="s">
        <v>55</v>
      </c>
      <c r="C522" s="5">
        <v>7</v>
      </c>
      <c r="D522" s="5">
        <v>5</v>
      </c>
      <c r="E522" s="5">
        <v>83886</v>
      </c>
      <c r="F522" s="5">
        <v>1084</v>
      </c>
      <c r="G522" s="5">
        <v>78974</v>
      </c>
      <c r="H522" s="5">
        <v>3842299</v>
      </c>
      <c r="I522" s="5">
        <v>13971694</v>
      </c>
      <c r="J522" s="5">
        <v>3588540</v>
      </c>
    </row>
    <row r="523" spans="1:10" ht="15.75" customHeight="1">
      <c r="A523" s="5">
        <v>2021</v>
      </c>
      <c r="B523" s="5" t="s">
        <v>19</v>
      </c>
      <c r="C523" s="5">
        <v>8</v>
      </c>
      <c r="D523" s="5">
        <v>1</v>
      </c>
      <c r="E523" s="5">
        <v>81258</v>
      </c>
      <c r="F523" s="5">
        <v>848</v>
      </c>
      <c r="G523" s="5">
        <v>73256</v>
      </c>
      <c r="H523" s="5">
        <v>3408960</v>
      </c>
      <c r="I523" s="5">
        <v>2376852</v>
      </c>
      <c r="J523" s="5">
        <v>1473234</v>
      </c>
    </row>
    <row r="524" spans="1:10" ht="15.75" customHeight="1">
      <c r="A524" s="5">
        <v>2021</v>
      </c>
      <c r="B524" s="5" t="s">
        <v>19</v>
      </c>
      <c r="C524" s="5">
        <v>8</v>
      </c>
      <c r="D524" s="5">
        <v>1</v>
      </c>
      <c r="E524" s="5">
        <v>85594</v>
      </c>
      <c r="F524" s="5">
        <v>1064</v>
      </c>
      <c r="G524" s="5">
        <v>83746</v>
      </c>
      <c r="H524" s="5">
        <v>3903184</v>
      </c>
      <c r="I524" s="5">
        <v>6071142</v>
      </c>
      <c r="J524" s="5">
        <v>2039449</v>
      </c>
    </row>
    <row r="525" spans="1:10" ht="15.75" customHeight="1">
      <c r="A525" s="5">
        <v>2021</v>
      </c>
      <c r="B525" s="5" t="s">
        <v>19</v>
      </c>
      <c r="C525" s="5">
        <v>8</v>
      </c>
      <c r="D525" s="5">
        <v>1</v>
      </c>
      <c r="E525" s="5">
        <v>77410</v>
      </c>
      <c r="F525" s="5">
        <v>1232</v>
      </c>
      <c r="G525" s="5">
        <v>80052</v>
      </c>
      <c r="H525" s="5">
        <v>3841005</v>
      </c>
      <c r="I525" s="5">
        <v>8666299</v>
      </c>
      <c r="J525" s="5">
        <v>2542620</v>
      </c>
    </row>
    <row r="526" spans="1:10" ht="15.75" customHeight="1">
      <c r="A526" s="5">
        <v>2021</v>
      </c>
      <c r="B526" s="5" t="s">
        <v>19</v>
      </c>
      <c r="C526" s="5">
        <v>8</v>
      </c>
      <c r="D526" s="5">
        <v>1</v>
      </c>
      <c r="E526" s="5">
        <v>78136</v>
      </c>
      <c r="F526" s="5">
        <v>982</v>
      </c>
      <c r="G526" s="5">
        <v>87870</v>
      </c>
      <c r="H526" s="5">
        <v>3775701</v>
      </c>
      <c r="I526" s="5">
        <v>8673018</v>
      </c>
      <c r="J526" s="5">
        <v>2928082</v>
      </c>
    </row>
    <row r="527" spans="1:10" ht="15.75" customHeight="1">
      <c r="A527" s="5">
        <v>2021</v>
      </c>
      <c r="B527" s="5" t="s">
        <v>19</v>
      </c>
      <c r="C527" s="5">
        <v>8</v>
      </c>
      <c r="D527" s="5">
        <v>1</v>
      </c>
      <c r="E527" s="5">
        <v>90010</v>
      </c>
      <c r="F527" s="5">
        <v>930</v>
      </c>
      <c r="G527" s="5">
        <v>81812</v>
      </c>
      <c r="H527" s="5">
        <v>3780900</v>
      </c>
      <c r="I527" s="5">
        <v>9009424</v>
      </c>
      <c r="J527" s="5">
        <v>2960503</v>
      </c>
    </row>
    <row r="528" spans="1:10" ht="15.75" customHeight="1">
      <c r="A528" s="5">
        <v>2021</v>
      </c>
      <c r="B528" s="5" t="s">
        <v>19</v>
      </c>
      <c r="C528" s="5">
        <v>8</v>
      </c>
      <c r="D528" s="5">
        <v>1</v>
      </c>
      <c r="E528" s="5">
        <v>60170</v>
      </c>
      <c r="F528" s="5">
        <v>840</v>
      </c>
      <c r="G528" s="5">
        <v>78240</v>
      </c>
      <c r="H528" s="5">
        <v>3432737</v>
      </c>
      <c r="I528" s="5">
        <v>9264424</v>
      </c>
      <c r="J528" s="5">
        <v>3375437</v>
      </c>
    </row>
    <row r="529" spans="1:10" ht="15.75" customHeight="1">
      <c r="A529" s="5">
        <v>2021</v>
      </c>
      <c r="B529" s="5" t="s">
        <v>19</v>
      </c>
      <c r="C529" s="5">
        <v>8</v>
      </c>
      <c r="D529" s="5">
        <v>1</v>
      </c>
      <c r="E529" s="5">
        <v>85060</v>
      </c>
      <c r="F529" s="5">
        <v>1122</v>
      </c>
      <c r="G529" s="5">
        <v>73104</v>
      </c>
      <c r="H529" s="5">
        <v>3863000</v>
      </c>
      <c r="I529" s="5">
        <v>10927214</v>
      </c>
      <c r="J529" s="5">
        <v>2557106</v>
      </c>
    </row>
    <row r="530" spans="1:10" ht="15.75" customHeight="1">
      <c r="A530" s="5">
        <v>2021</v>
      </c>
      <c r="B530" s="5" t="s">
        <v>19</v>
      </c>
      <c r="C530" s="5">
        <v>8</v>
      </c>
      <c r="D530" s="5">
        <v>2</v>
      </c>
      <c r="E530" s="5">
        <v>72072</v>
      </c>
      <c r="F530" s="5">
        <v>894</v>
      </c>
      <c r="G530" s="5">
        <v>79664</v>
      </c>
      <c r="H530" s="5">
        <v>3608835</v>
      </c>
      <c r="I530" s="5">
        <v>2578884</v>
      </c>
      <c r="J530" s="5">
        <v>1129650</v>
      </c>
    </row>
    <row r="531" spans="1:10" ht="15.75" customHeight="1">
      <c r="A531" s="5">
        <v>2021</v>
      </c>
      <c r="B531" s="5" t="s">
        <v>19</v>
      </c>
      <c r="C531" s="5">
        <v>8</v>
      </c>
      <c r="D531" s="5">
        <v>2</v>
      </c>
      <c r="E531" s="5">
        <v>83172</v>
      </c>
      <c r="F531" s="5">
        <v>982</v>
      </c>
      <c r="G531" s="5">
        <v>78254</v>
      </c>
      <c r="H531" s="5">
        <v>4365442</v>
      </c>
      <c r="I531" s="5">
        <v>6768357</v>
      </c>
      <c r="J531" s="5">
        <v>2411829</v>
      </c>
    </row>
    <row r="532" spans="1:10" ht="15.75" customHeight="1">
      <c r="A532" s="5">
        <v>2021</v>
      </c>
      <c r="B532" s="5" t="s">
        <v>19</v>
      </c>
      <c r="C532" s="5">
        <v>8</v>
      </c>
      <c r="D532" s="5">
        <v>2</v>
      </c>
      <c r="E532" s="5">
        <v>76760</v>
      </c>
      <c r="F532" s="5">
        <v>992</v>
      </c>
      <c r="G532" s="5">
        <v>80194</v>
      </c>
      <c r="H532" s="5">
        <v>3617770</v>
      </c>
      <c r="I532" s="5">
        <v>6875869</v>
      </c>
      <c r="J532" s="5">
        <v>2283790</v>
      </c>
    </row>
    <row r="533" spans="1:10" ht="15.75" customHeight="1">
      <c r="A533" s="5">
        <v>2021</v>
      </c>
      <c r="B533" s="5" t="s">
        <v>19</v>
      </c>
      <c r="C533" s="5">
        <v>8</v>
      </c>
      <c r="D533" s="5">
        <v>2</v>
      </c>
      <c r="E533" s="5">
        <v>54856</v>
      </c>
      <c r="F533" s="5">
        <v>752</v>
      </c>
      <c r="G533" s="5">
        <v>82922</v>
      </c>
      <c r="H533" s="5">
        <v>3190265</v>
      </c>
      <c r="I533" s="5">
        <v>8980740</v>
      </c>
      <c r="J533" s="5">
        <v>2689623</v>
      </c>
    </row>
    <row r="534" spans="1:10" ht="15.75" customHeight="1">
      <c r="A534" s="5">
        <v>2021</v>
      </c>
      <c r="B534" s="5" t="s">
        <v>19</v>
      </c>
      <c r="C534" s="5">
        <v>8</v>
      </c>
      <c r="D534" s="5">
        <v>2</v>
      </c>
      <c r="E534" s="5">
        <v>80162</v>
      </c>
      <c r="F534" s="5">
        <v>1166</v>
      </c>
      <c r="G534" s="5">
        <v>84312</v>
      </c>
      <c r="H534" s="5">
        <v>4115837</v>
      </c>
      <c r="I534" s="5">
        <v>9297809</v>
      </c>
      <c r="J534" s="5">
        <v>2525291</v>
      </c>
    </row>
    <row r="535" spans="1:10" ht="15.75" customHeight="1">
      <c r="A535" s="5">
        <v>2021</v>
      </c>
      <c r="B535" s="5" t="s">
        <v>19</v>
      </c>
      <c r="C535" s="5">
        <v>8</v>
      </c>
      <c r="D535" s="5">
        <v>2</v>
      </c>
      <c r="E535" s="5">
        <v>77522</v>
      </c>
      <c r="F535" s="5">
        <v>954</v>
      </c>
      <c r="G535" s="5">
        <v>71518</v>
      </c>
      <c r="H535" s="5">
        <v>4256111</v>
      </c>
      <c r="I535" s="5">
        <v>10433518</v>
      </c>
      <c r="J535" s="5">
        <v>2780376</v>
      </c>
    </row>
    <row r="536" spans="1:10" ht="15.75" customHeight="1">
      <c r="A536" s="5">
        <v>2021</v>
      </c>
      <c r="B536" s="5" t="s">
        <v>19</v>
      </c>
      <c r="C536" s="5">
        <v>8</v>
      </c>
      <c r="D536" s="5">
        <v>2</v>
      </c>
      <c r="E536" s="5">
        <v>72270</v>
      </c>
      <c r="F536" s="5">
        <v>982</v>
      </c>
      <c r="G536" s="5">
        <v>75872</v>
      </c>
      <c r="H536" s="5">
        <v>3904840</v>
      </c>
      <c r="I536" s="5">
        <v>11458501</v>
      </c>
      <c r="J536" s="5">
        <v>3853860</v>
      </c>
    </row>
    <row r="537" spans="1:10" ht="15.75" customHeight="1">
      <c r="A537" s="5">
        <v>2021</v>
      </c>
      <c r="B537" s="5" t="s">
        <v>19</v>
      </c>
      <c r="C537" s="5">
        <v>8</v>
      </c>
      <c r="D537" s="5">
        <v>3</v>
      </c>
      <c r="E537" s="5">
        <v>66490</v>
      </c>
      <c r="F537" s="5">
        <v>842</v>
      </c>
      <c r="G537" s="5">
        <v>71872</v>
      </c>
      <c r="H537" s="5">
        <v>2729239</v>
      </c>
      <c r="I537" s="5">
        <v>2994698</v>
      </c>
      <c r="J537" s="5">
        <v>1027023</v>
      </c>
    </row>
    <row r="538" spans="1:10" ht="15.75" customHeight="1">
      <c r="A538" s="5">
        <v>2021</v>
      </c>
      <c r="B538" s="5" t="s">
        <v>19</v>
      </c>
      <c r="C538" s="5">
        <v>8</v>
      </c>
      <c r="D538" s="5">
        <v>3</v>
      </c>
      <c r="E538" s="5">
        <v>68616</v>
      </c>
      <c r="F538" s="5">
        <v>752</v>
      </c>
      <c r="G538" s="5">
        <v>72570</v>
      </c>
      <c r="H538" s="5">
        <v>3783582</v>
      </c>
      <c r="I538" s="5">
        <v>5634862</v>
      </c>
      <c r="J538" s="5">
        <v>2036862</v>
      </c>
    </row>
    <row r="539" spans="1:10" ht="15.75" customHeight="1">
      <c r="A539" s="5">
        <v>2021</v>
      </c>
      <c r="B539" s="5" t="s">
        <v>19</v>
      </c>
      <c r="C539" s="5">
        <v>8</v>
      </c>
      <c r="D539" s="5">
        <v>3</v>
      </c>
      <c r="E539" s="5">
        <v>62046</v>
      </c>
      <c r="F539" s="5">
        <v>802</v>
      </c>
      <c r="G539" s="5">
        <v>77154</v>
      </c>
      <c r="H539" s="5">
        <v>3450149</v>
      </c>
      <c r="I539" s="5">
        <v>6904225</v>
      </c>
      <c r="J539" s="5">
        <v>3838993</v>
      </c>
    </row>
    <row r="540" spans="1:10" ht="15.75" customHeight="1">
      <c r="A540" s="5">
        <v>2021</v>
      </c>
      <c r="B540" s="5" t="s">
        <v>19</v>
      </c>
      <c r="C540" s="5">
        <v>8</v>
      </c>
      <c r="D540" s="5">
        <v>3</v>
      </c>
      <c r="E540" s="5">
        <v>73004</v>
      </c>
      <c r="F540" s="5">
        <v>1054</v>
      </c>
      <c r="G540" s="5">
        <v>78538</v>
      </c>
      <c r="H540" s="5">
        <v>3798743</v>
      </c>
      <c r="I540" s="5">
        <v>8764226</v>
      </c>
      <c r="J540" s="5">
        <v>2908580</v>
      </c>
    </row>
    <row r="541" spans="1:10" ht="15.75" customHeight="1">
      <c r="A541" s="5">
        <v>2021</v>
      </c>
      <c r="B541" s="5" t="s">
        <v>19</v>
      </c>
      <c r="C541" s="5">
        <v>8</v>
      </c>
      <c r="D541" s="5">
        <v>3</v>
      </c>
      <c r="E541" s="5">
        <v>73200</v>
      </c>
      <c r="F541" s="5">
        <v>1086</v>
      </c>
      <c r="G541" s="5">
        <v>72914</v>
      </c>
      <c r="H541" s="5">
        <v>4365700</v>
      </c>
      <c r="I541" s="5">
        <v>8767540</v>
      </c>
      <c r="J541" s="5">
        <v>2817730</v>
      </c>
    </row>
    <row r="542" spans="1:10" ht="15.75" customHeight="1">
      <c r="A542" s="5">
        <v>2021</v>
      </c>
      <c r="B542" s="5" t="s">
        <v>19</v>
      </c>
      <c r="C542" s="5">
        <v>8</v>
      </c>
      <c r="D542" s="5">
        <v>3</v>
      </c>
      <c r="E542" s="5">
        <v>70416</v>
      </c>
      <c r="F542" s="5">
        <v>880</v>
      </c>
      <c r="G542" s="5">
        <v>74286</v>
      </c>
      <c r="H542" s="5">
        <v>3555548</v>
      </c>
      <c r="I542" s="5">
        <v>9050379</v>
      </c>
      <c r="J542" s="5">
        <v>2791962</v>
      </c>
    </row>
    <row r="543" spans="1:10" ht="15.75" customHeight="1">
      <c r="A543" s="5">
        <v>2021</v>
      </c>
      <c r="B543" s="5" t="s">
        <v>19</v>
      </c>
      <c r="C543" s="5">
        <v>8</v>
      </c>
      <c r="D543" s="5">
        <v>3</v>
      </c>
      <c r="E543" s="5">
        <v>49392</v>
      </c>
      <c r="F543" s="5">
        <v>876</v>
      </c>
      <c r="G543" s="5">
        <v>73742</v>
      </c>
      <c r="H543" s="5">
        <v>3542025</v>
      </c>
      <c r="I543" s="5">
        <v>14244118</v>
      </c>
      <c r="J543" s="5">
        <v>3502704</v>
      </c>
    </row>
    <row r="544" spans="1:10" ht="15.75" customHeight="1">
      <c r="A544" s="5">
        <v>2021</v>
      </c>
      <c r="B544" s="5" t="s">
        <v>19</v>
      </c>
      <c r="C544" s="5">
        <v>8</v>
      </c>
      <c r="D544" s="5">
        <v>4</v>
      </c>
      <c r="E544" s="5">
        <v>50840</v>
      </c>
      <c r="F544" s="5">
        <v>770</v>
      </c>
      <c r="G544" s="5">
        <v>88206</v>
      </c>
      <c r="H544" s="5">
        <v>2806035</v>
      </c>
      <c r="I544" s="5">
        <v>1515768</v>
      </c>
      <c r="J544" s="5">
        <v>604668</v>
      </c>
    </row>
    <row r="545" spans="1:10" ht="15.75" customHeight="1">
      <c r="A545" s="5">
        <v>2021</v>
      </c>
      <c r="B545" s="5" t="s">
        <v>19</v>
      </c>
      <c r="C545" s="5">
        <v>8</v>
      </c>
      <c r="D545" s="5">
        <v>4</v>
      </c>
      <c r="E545" s="5">
        <v>90128</v>
      </c>
      <c r="F545" s="5">
        <v>914</v>
      </c>
      <c r="G545" s="5">
        <v>71622</v>
      </c>
      <c r="H545" s="5">
        <v>3723666</v>
      </c>
      <c r="I545" s="5">
        <v>5152003</v>
      </c>
      <c r="J545" s="5">
        <v>2776790</v>
      </c>
    </row>
    <row r="546" spans="1:10" ht="15.75" customHeight="1">
      <c r="A546" s="5">
        <v>2021</v>
      </c>
      <c r="B546" s="5" t="s">
        <v>19</v>
      </c>
      <c r="C546" s="5">
        <v>8</v>
      </c>
      <c r="D546" s="5">
        <v>4</v>
      </c>
      <c r="E546" s="5">
        <v>49588</v>
      </c>
      <c r="F546" s="5">
        <v>714</v>
      </c>
      <c r="G546" s="5">
        <v>79106</v>
      </c>
      <c r="H546" s="5">
        <v>3196873</v>
      </c>
      <c r="I546" s="5">
        <v>9275310</v>
      </c>
      <c r="J546" s="5">
        <v>3620806</v>
      </c>
    </row>
    <row r="547" spans="1:10" ht="15.75" customHeight="1">
      <c r="A547" s="5">
        <v>2021</v>
      </c>
      <c r="B547" s="5" t="s">
        <v>19</v>
      </c>
      <c r="C547" s="5">
        <v>8</v>
      </c>
      <c r="D547" s="5">
        <v>4</v>
      </c>
      <c r="E547" s="5">
        <v>75478</v>
      </c>
      <c r="F547" s="5">
        <v>1300</v>
      </c>
      <c r="G547" s="5">
        <v>68296</v>
      </c>
      <c r="H547" s="5">
        <v>3591357</v>
      </c>
      <c r="I547" s="5">
        <v>9302930</v>
      </c>
      <c r="J547" s="5">
        <v>3709859</v>
      </c>
    </row>
    <row r="548" spans="1:10" ht="15.75" customHeight="1">
      <c r="A548" s="5">
        <v>2021</v>
      </c>
      <c r="B548" s="5" t="s">
        <v>19</v>
      </c>
      <c r="C548" s="5">
        <v>8</v>
      </c>
      <c r="D548" s="5">
        <v>4</v>
      </c>
      <c r="E548" s="5">
        <v>89100</v>
      </c>
      <c r="F548" s="5">
        <v>986</v>
      </c>
      <c r="G548" s="5">
        <v>65850</v>
      </c>
      <c r="H548" s="5">
        <v>3808968</v>
      </c>
      <c r="I548" s="5">
        <v>11915742</v>
      </c>
      <c r="J548" s="5">
        <v>4808040</v>
      </c>
    </row>
    <row r="549" spans="1:10" ht="15.75" customHeight="1">
      <c r="A549" s="5">
        <v>2021</v>
      </c>
      <c r="B549" s="5" t="s">
        <v>19</v>
      </c>
      <c r="C549" s="5">
        <v>8</v>
      </c>
      <c r="D549" s="5">
        <v>4</v>
      </c>
      <c r="E549" s="5">
        <v>92258</v>
      </c>
      <c r="F549" s="5">
        <v>1210</v>
      </c>
      <c r="G549" s="5">
        <v>68496</v>
      </c>
      <c r="H549" s="5">
        <v>3927607</v>
      </c>
      <c r="I549" s="5">
        <v>12156080</v>
      </c>
      <c r="J549" s="5">
        <v>4527383</v>
      </c>
    </row>
    <row r="550" spans="1:10" ht="15.75" customHeight="1">
      <c r="A550" s="5">
        <v>2021</v>
      </c>
      <c r="B550" s="5" t="s">
        <v>19</v>
      </c>
      <c r="C550" s="5">
        <v>8</v>
      </c>
      <c r="D550" s="5">
        <v>4</v>
      </c>
      <c r="E550" s="5">
        <v>93612</v>
      </c>
      <c r="F550" s="5">
        <v>1028</v>
      </c>
      <c r="G550" s="5">
        <v>62686</v>
      </c>
      <c r="H550" s="5">
        <v>3963597</v>
      </c>
      <c r="I550" s="5">
        <v>16075852</v>
      </c>
      <c r="J550" s="5">
        <v>5485332</v>
      </c>
    </row>
    <row r="551" spans="1:10" ht="15.75" customHeight="1">
      <c r="A551" s="5">
        <v>2021</v>
      </c>
      <c r="B551" s="5" t="s">
        <v>19</v>
      </c>
      <c r="C551" s="5">
        <v>8</v>
      </c>
      <c r="D551" s="5">
        <v>5</v>
      </c>
      <c r="E551" s="5">
        <v>60496</v>
      </c>
      <c r="F551" s="5">
        <v>410</v>
      </c>
      <c r="G551" s="5">
        <v>72480</v>
      </c>
      <c r="H551" s="5">
        <v>2954785</v>
      </c>
      <c r="I551" s="5">
        <v>9028954</v>
      </c>
      <c r="J551" s="5">
        <v>3265618</v>
      </c>
    </row>
    <row r="552" spans="1:10" ht="15.75" customHeight="1">
      <c r="A552" s="5">
        <v>2021</v>
      </c>
      <c r="B552" s="5" t="s">
        <v>19</v>
      </c>
      <c r="C552" s="5">
        <v>8</v>
      </c>
      <c r="D552" s="5">
        <v>5</v>
      </c>
      <c r="E552" s="5">
        <v>86748</v>
      </c>
      <c r="F552" s="5">
        <v>1054</v>
      </c>
      <c r="G552" s="5">
        <v>69686</v>
      </c>
      <c r="H552" s="5">
        <v>3348969</v>
      </c>
      <c r="I552" s="5">
        <v>10107070</v>
      </c>
      <c r="J552" s="5">
        <v>4748291</v>
      </c>
    </row>
    <row r="553" spans="1:10" ht="15.75" customHeight="1">
      <c r="A553" s="5">
        <v>2021</v>
      </c>
      <c r="B553" s="5" t="s">
        <v>19</v>
      </c>
      <c r="C553" s="5">
        <v>8</v>
      </c>
      <c r="D553" s="5">
        <v>5</v>
      </c>
      <c r="E553" s="5">
        <v>86146</v>
      </c>
      <c r="F553" s="5">
        <v>924</v>
      </c>
      <c r="G553" s="5">
        <v>68224</v>
      </c>
      <c r="H553" s="5">
        <v>3309792</v>
      </c>
      <c r="I553" s="5">
        <v>20621396</v>
      </c>
      <c r="J553" s="5">
        <v>6547844</v>
      </c>
    </row>
    <row r="554" spans="1:10" ht="15.75" customHeight="1">
      <c r="A554" s="5">
        <v>2021</v>
      </c>
      <c r="B554" s="5" t="s">
        <v>56</v>
      </c>
      <c r="C554" s="5">
        <v>9</v>
      </c>
      <c r="D554" s="5">
        <v>1</v>
      </c>
      <c r="E554" s="5">
        <v>79074</v>
      </c>
      <c r="F554" s="5">
        <v>436</v>
      </c>
      <c r="G554" s="5">
        <v>87844</v>
      </c>
      <c r="H554" s="5">
        <v>3207693</v>
      </c>
      <c r="I554" s="5">
        <v>3669699</v>
      </c>
      <c r="J554" s="5">
        <v>2074538</v>
      </c>
    </row>
    <row r="555" spans="1:10" ht="15.75" customHeight="1">
      <c r="A555" s="5">
        <v>2021</v>
      </c>
      <c r="B555" s="5" t="s">
        <v>56</v>
      </c>
      <c r="C555" s="5">
        <v>9</v>
      </c>
      <c r="D555" s="5">
        <v>1</v>
      </c>
      <c r="E555" s="5">
        <v>85334</v>
      </c>
      <c r="F555" s="5">
        <v>684</v>
      </c>
      <c r="G555" s="5">
        <v>72844</v>
      </c>
      <c r="H555" s="5">
        <v>3641603</v>
      </c>
      <c r="I555" s="5">
        <v>8669706</v>
      </c>
      <c r="J555" s="5">
        <v>3832525</v>
      </c>
    </row>
    <row r="556" spans="1:10" ht="15.75" customHeight="1">
      <c r="A556" s="5">
        <v>2021</v>
      </c>
      <c r="B556" s="5" t="s">
        <v>56</v>
      </c>
      <c r="C556" s="5">
        <v>9</v>
      </c>
      <c r="D556" s="5">
        <v>1</v>
      </c>
      <c r="E556" s="5">
        <v>85214</v>
      </c>
      <c r="F556" s="5">
        <v>618</v>
      </c>
      <c r="G556" s="5">
        <v>76174</v>
      </c>
      <c r="H556" s="5">
        <v>3723523</v>
      </c>
      <c r="I556" s="5">
        <v>9361434</v>
      </c>
      <c r="J556" s="5">
        <v>5555198</v>
      </c>
    </row>
    <row r="557" spans="1:10" ht="15.75" customHeight="1">
      <c r="A557" s="5">
        <v>2021</v>
      </c>
      <c r="B557" s="5" t="s">
        <v>56</v>
      </c>
      <c r="C557" s="5">
        <v>9</v>
      </c>
      <c r="D557" s="5">
        <v>1</v>
      </c>
      <c r="E557" s="5">
        <v>91248</v>
      </c>
      <c r="F557" s="5">
        <v>710</v>
      </c>
      <c r="G557" s="5">
        <v>69330</v>
      </c>
      <c r="H557" s="5">
        <v>3536849</v>
      </c>
      <c r="I557" s="5">
        <v>11463292</v>
      </c>
      <c r="J557" s="5">
        <v>4381681</v>
      </c>
    </row>
    <row r="558" spans="1:10" ht="15.75" customHeight="1">
      <c r="A558" s="5">
        <v>2021</v>
      </c>
      <c r="B558" s="5" t="s">
        <v>56</v>
      </c>
      <c r="C558" s="5">
        <v>9</v>
      </c>
      <c r="D558" s="5">
        <v>1</v>
      </c>
      <c r="E558" s="5">
        <v>76270</v>
      </c>
      <c r="F558" s="5">
        <v>736</v>
      </c>
      <c r="G558" s="5">
        <v>78202</v>
      </c>
      <c r="H558" s="5">
        <v>3488486</v>
      </c>
      <c r="I558" s="5">
        <v>11683958</v>
      </c>
      <c r="J558" s="5">
        <v>5276223</v>
      </c>
    </row>
    <row r="559" spans="1:10" ht="15.75" customHeight="1">
      <c r="A559" s="5">
        <v>2021</v>
      </c>
      <c r="B559" s="5" t="s">
        <v>56</v>
      </c>
      <c r="C559" s="5">
        <v>9</v>
      </c>
      <c r="D559" s="5">
        <v>1</v>
      </c>
      <c r="E559" s="5">
        <v>91950</v>
      </c>
      <c r="F559" s="5">
        <v>1014</v>
      </c>
      <c r="G559" s="5">
        <v>70182</v>
      </c>
      <c r="H559" s="5">
        <v>3503773</v>
      </c>
      <c r="I559" s="5">
        <v>12936198</v>
      </c>
      <c r="J559" s="5">
        <v>4911454</v>
      </c>
    </row>
    <row r="560" spans="1:10" ht="15.75" customHeight="1">
      <c r="A560" s="5">
        <v>2021</v>
      </c>
      <c r="B560" s="5" t="s">
        <v>56</v>
      </c>
      <c r="C560" s="5">
        <v>9</v>
      </c>
      <c r="D560" s="5">
        <v>1</v>
      </c>
      <c r="E560" s="5">
        <v>60328</v>
      </c>
      <c r="F560" s="5">
        <v>580</v>
      </c>
      <c r="G560" s="5">
        <v>85892</v>
      </c>
      <c r="H560" s="5">
        <v>3288020</v>
      </c>
      <c r="I560" s="5">
        <v>16668017</v>
      </c>
      <c r="J560" s="5">
        <v>6373769</v>
      </c>
    </row>
    <row r="561" spans="1:10" ht="15.75" customHeight="1">
      <c r="A561" s="5">
        <v>2021</v>
      </c>
      <c r="B561" s="5" t="s">
        <v>56</v>
      </c>
      <c r="C561" s="5">
        <v>9</v>
      </c>
      <c r="D561" s="5">
        <v>2</v>
      </c>
      <c r="E561" s="5">
        <v>62882</v>
      </c>
      <c r="F561" s="5">
        <v>438</v>
      </c>
      <c r="G561" s="5">
        <v>81398</v>
      </c>
      <c r="H561" s="5">
        <v>2782864</v>
      </c>
      <c r="I561" s="5">
        <v>7465485</v>
      </c>
      <c r="J561" s="5">
        <v>3794657</v>
      </c>
    </row>
    <row r="562" spans="1:10" ht="15.75" customHeight="1">
      <c r="A562" s="5">
        <v>2021</v>
      </c>
      <c r="B562" s="5" t="s">
        <v>56</v>
      </c>
      <c r="C562" s="5">
        <v>9</v>
      </c>
      <c r="D562" s="5">
        <v>2</v>
      </c>
      <c r="E562" s="5">
        <v>55004</v>
      </c>
      <c r="F562" s="5">
        <v>562</v>
      </c>
      <c r="G562" s="5">
        <v>75986</v>
      </c>
      <c r="H562" s="5">
        <v>3247893</v>
      </c>
      <c r="I562" s="5">
        <v>8291975</v>
      </c>
      <c r="J562" s="5">
        <v>5055608</v>
      </c>
    </row>
    <row r="563" spans="1:10" ht="15.75" customHeight="1">
      <c r="A563" s="5">
        <v>2021</v>
      </c>
      <c r="B563" s="5" t="s">
        <v>56</v>
      </c>
      <c r="C563" s="5">
        <v>9</v>
      </c>
      <c r="D563" s="5">
        <v>2</v>
      </c>
      <c r="E563" s="5">
        <v>62576</v>
      </c>
      <c r="F563" s="5">
        <v>676</v>
      </c>
      <c r="G563" s="5">
        <v>75772</v>
      </c>
      <c r="H563" s="5">
        <v>3304831</v>
      </c>
      <c r="I563" s="5">
        <v>9121076</v>
      </c>
      <c r="J563" s="5">
        <v>6114304</v>
      </c>
    </row>
    <row r="564" spans="1:10" ht="15.75" customHeight="1">
      <c r="A564" s="5">
        <v>2021</v>
      </c>
      <c r="B564" s="5" t="s">
        <v>56</v>
      </c>
      <c r="C564" s="5">
        <v>9</v>
      </c>
      <c r="D564" s="5">
        <v>2</v>
      </c>
      <c r="E564" s="5">
        <v>75750</v>
      </c>
      <c r="F564" s="5">
        <v>620</v>
      </c>
      <c r="G564" s="5">
        <v>73342</v>
      </c>
      <c r="H564" s="5">
        <v>3447892</v>
      </c>
      <c r="I564" s="5">
        <v>9396614</v>
      </c>
      <c r="J564" s="5">
        <v>4213590</v>
      </c>
    </row>
    <row r="565" spans="1:10" ht="15.75" customHeight="1">
      <c r="A565" s="5">
        <v>2021</v>
      </c>
      <c r="B565" s="5" t="s">
        <v>56</v>
      </c>
      <c r="C565" s="5">
        <v>9</v>
      </c>
      <c r="D565" s="5">
        <v>2</v>
      </c>
      <c r="E565" s="5">
        <v>48302</v>
      </c>
      <c r="F565" s="5">
        <v>516</v>
      </c>
      <c r="G565" s="5">
        <v>48794</v>
      </c>
      <c r="H565" s="5">
        <v>3679974</v>
      </c>
      <c r="I565" s="5">
        <v>9892106</v>
      </c>
      <c r="J565" s="5">
        <v>4481604</v>
      </c>
    </row>
    <row r="566" spans="1:10" ht="15.75" customHeight="1">
      <c r="A566" s="5">
        <v>2021</v>
      </c>
      <c r="B566" s="5" t="s">
        <v>56</v>
      </c>
      <c r="C566" s="5">
        <v>9</v>
      </c>
      <c r="D566" s="5">
        <v>2</v>
      </c>
      <c r="E566" s="5">
        <v>48828</v>
      </c>
      <c r="F566" s="5">
        <v>680</v>
      </c>
      <c r="G566" s="5">
        <v>79630</v>
      </c>
      <c r="H566" s="5">
        <v>2847110</v>
      </c>
      <c r="I566" s="5">
        <v>11352940</v>
      </c>
      <c r="J566" s="5">
        <v>5448177</v>
      </c>
    </row>
    <row r="567" spans="1:10" ht="15.75" customHeight="1">
      <c r="A567" s="5">
        <v>2021</v>
      </c>
      <c r="B567" s="5" t="s">
        <v>56</v>
      </c>
      <c r="C567" s="5">
        <v>9</v>
      </c>
      <c r="D567" s="5">
        <v>2</v>
      </c>
      <c r="E567" s="5">
        <v>86802</v>
      </c>
      <c r="F567" s="5">
        <v>678</v>
      </c>
      <c r="G567" s="5">
        <v>81240</v>
      </c>
      <c r="H567" s="5">
        <v>3747053</v>
      </c>
      <c r="I567" s="5">
        <v>12678360</v>
      </c>
      <c r="J567" s="5">
        <v>5430460</v>
      </c>
    </row>
    <row r="568" spans="1:10" ht="15.75" customHeight="1">
      <c r="A568" s="5">
        <v>2021</v>
      </c>
      <c r="B568" s="5" t="s">
        <v>56</v>
      </c>
      <c r="C568" s="5">
        <v>9</v>
      </c>
      <c r="D568" s="5">
        <v>3</v>
      </c>
      <c r="E568" s="5">
        <v>61656</v>
      </c>
      <c r="F568" s="5">
        <v>592</v>
      </c>
      <c r="G568" s="5">
        <v>86434</v>
      </c>
      <c r="H568" s="5">
        <v>2949386</v>
      </c>
      <c r="I568" s="5">
        <v>5240646</v>
      </c>
      <c r="J568" s="5">
        <v>3150980</v>
      </c>
    </row>
    <row r="569" spans="1:10" ht="15.75" customHeight="1">
      <c r="A569" s="5">
        <v>2021</v>
      </c>
      <c r="B569" s="5" t="s">
        <v>56</v>
      </c>
      <c r="C569" s="5">
        <v>9</v>
      </c>
      <c r="D569" s="5">
        <v>3</v>
      </c>
      <c r="E569" s="5">
        <v>69306</v>
      </c>
      <c r="F569" s="5">
        <v>636</v>
      </c>
      <c r="G569" s="5">
        <v>75776</v>
      </c>
      <c r="H569" s="5">
        <v>3293626</v>
      </c>
      <c r="I569" s="5">
        <v>7920308</v>
      </c>
      <c r="J569" s="5">
        <v>5496906</v>
      </c>
    </row>
    <row r="570" spans="1:10" ht="15.75" customHeight="1">
      <c r="A570" s="5">
        <v>2021</v>
      </c>
      <c r="B570" s="5" t="s">
        <v>56</v>
      </c>
      <c r="C570" s="5">
        <v>9</v>
      </c>
      <c r="D570" s="5">
        <v>3</v>
      </c>
      <c r="E570" s="5">
        <v>60710</v>
      </c>
      <c r="F570" s="5">
        <v>864</v>
      </c>
      <c r="G570" s="5">
        <v>76706</v>
      </c>
      <c r="H570" s="5">
        <v>3337229</v>
      </c>
      <c r="I570" s="5">
        <v>7978954</v>
      </c>
      <c r="J570" s="5">
        <v>5630402</v>
      </c>
    </row>
    <row r="571" spans="1:10" ht="15.75" customHeight="1">
      <c r="A571" s="5">
        <v>2021</v>
      </c>
      <c r="B571" s="5" t="s">
        <v>56</v>
      </c>
      <c r="C571" s="5">
        <v>9</v>
      </c>
      <c r="D571" s="5">
        <v>3</v>
      </c>
      <c r="E571" s="5">
        <v>54676</v>
      </c>
      <c r="F571" s="5">
        <v>770</v>
      </c>
      <c r="G571" s="5">
        <v>68320</v>
      </c>
      <c r="H571" s="5">
        <v>3520005</v>
      </c>
      <c r="I571" s="5">
        <v>9644090</v>
      </c>
      <c r="J571" s="5">
        <v>6359582</v>
      </c>
    </row>
    <row r="572" spans="1:10" ht="15.75" customHeight="1">
      <c r="A572" s="5">
        <v>2021</v>
      </c>
      <c r="B572" s="5" t="s">
        <v>56</v>
      </c>
      <c r="C572" s="5">
        <v>9</v>
      </c>
      <c r="D572" s="5">
        <v>3</v>
      </c>
      <c r="E572" s="5">
        <v>62260</v>
      </c>
      <c r="F572" s="5">
        <v>612</v>
      </c>
      <c r="G572" s="5">
        <v>79304</v>
      </c>
      <c r="H572" s="5">
        <v>2806054</v>
      </c>
      <c r="I572" s="5">
        <v>9909123</v>
      </c>
      <c r="J572" s="5">
        <v>8216932</v>
      </c>
    </row>
    <row r="573" spans="1:10" ht="15.75" customHeight="1">
      <c r="A573" s="5">
        <v>2021</v>
      </c>
      <c r="B573" s="5" t="s">
        <v>56</v>
      </c>
      <c r="C573" s="5">
        <v>9</v>
      </c>
      <c r="D573" s="5">
        <v>3</v>
      </c>
      <c r="E573" s="5">
        <v>49814</v>
      </c>
      <c r="F573" s="5">
        <v>502</v>
      </c>
      <c r="G573" s="5">
        <v>68940</v>
      </c>
      <c r="H573" s="5">
        <v>2826251</v>
      </c>
      <c r="I573" s="5">
        <v>11802774</v>
      </c>
      <c r="J573" s="5">
        <v>8088592</v>
      </c>
    </row>
    <row r="574" spans="1:10" ht="15.75" customHeight="1">
      <c r="A574" s="5">
        <v>2021</v>
      </c>
      <c r="B574" s="5" t="s">
        <v>56</v>
      </c>
      <c r="C574" s="5">
        <v>9</v>
      </c>
      <c r="D574" s="5">
        <v>3</v>
      </c>
      <c r="E574" s="5">
        <v>70708</v>
      </c>
      <c r="F574" s="5">
        <v>570</v>
      </c>
      <c r="G574" s="5">
        <v>67666</v>
      </c>
      <c r="H574" s="5">
        <v>3267782</v>
      </c>
      <c r="I574" s="5">
        <v>26969834</v>
      </c>
      <c r="J574" s="5">
        <v>18796422</v>
      </c>
    </row>
    <row r="575" spans="1:10" ht="15.75" customHeight="1">
      <c r="A575" s="5">
        <v>2021</v>
      </c>
      <c r="B575" s="5" t="s">
        <v>56</v>
      </c>
      <c r="C575" s="5">
        <v>9</v>
      </c>
      <c r="D575" s="5">
        <v>4</v>
      </c>
      <c r="E575" s="5">
        <v>53998</v>
      </c>
      <c r="F575" s="5">
        <v>552</v>
      </c>
      <c r="G575" s="5">
        <v>59250</v>
      </c>
      <c r="H575" s="5">
        <v>2753145</v>
      </c>
      <c r="I575" s="5">
        <v>4770374</v>
      </c>
      <c r="J575" s="5">
        <v>3384398</v>
      </c>
    </row>
    <row r="576" spans="1:10" ht="15.75" customHeight="1">
      <c r="A576" s="5">
        <v>2021</v>
      </c>
      <c r="B576" s="5" t="s">
        <v>56</v>
      </c>
      <c r="C576" s="5">
        <v>9</v>
      </c>
      <c r="D576" s="5">
        <v>4</v>
      </c>
      <c r="E576" s="5">
        <v>43796</v>
      </c>
      <c r="F576" s="5">
        <v>750</v>
      </c>
      <c r="G576" s="5">
        <v>59888</v>
      </c>
      <c r="H576" s="5">
        <v>3145340</v>
      </c>
      <c r="I576" s="5">
        <v>6497788</v>
      </c>
      <c r="J576" s="5">
        <v>5411813</v>
      </c>
    </row>
    <row r="577" spans="1:10" ht="15.75" customHeight="1">
      <c r="A577" s="5">
        <v>2021</v>
      </c>
      <c r="B577" s="5" t="s">
        <v>56</v>
      </c>
      <c r="C577" s="5">
        <v>9</v>
      </c>
      <c r="D577" s="5">
        <v>4</v>
      </c>
      <c r="E577" s="5">
        <v>56338</v>
      </c>
      <c r="F577" s="5">
        <v>518</v>
      </c>
      <c r="G577" s="5">
        <v>52042</v>
      </c>
      <c r="H577" s="5">
        <v>3298574</v>
      </c>
      <c r="I577" s="5">
        <v>7312411</v>
      </c>
      <c r="J577" s="5">
        <v>6992096</v>
      </c>
    </row>
    <row r="578" spans="1:10" ht="15.75" customHeight="1">
      <c r="A578" s="5">
        <v>2021</v>
      </c>
      <c r="B578" s="5" t="s">
        <v>56</v>
      </c>
      <c r="C578" s="5">
        <v>9</v>
      </c>
      <c r="D578" s="5">
        <v>4</v>
      </c>
      <c r="E578" s="5">
        <v>64020</v>
      </c>
      <c r="F578" s="5">
        <v>560</v>
      </c>
      <c r="G578" s="5">
        <v>63994</v>
      </c>
      <c r="H578" s="5">
        <v>3332293</v>
      </c>
      <c r="I578" s="5">
        <v>8245513</v>
      </c>
      <c r="J578" s="5">
        <v>6702826</v>
      </c>
    </row>
    <row r="579" spans="1:10" ht="15.75" customHeight="1">
      <c r="A579" s="5">
        <v>2021</v>
      </c>
      <c r="B579" s="5" t="s">
        <v>56</v>
      </c>
      <c r="C579" s="5">
        <v>9</v>
      </c>
      <c r="D579" s="5">
        <v>4</v>
      </c>
      <c r="E579" s="5">
        <v>59130</v>
      </c>
      <c r="F579" s="5">
        <v>582</v>
      </c>
      <c r="G579" s="5">
        <v>56098</v>
      </c>
      <c r="H579" s="5">
        <v>3447289</v>
      </c>
      <c r="I579" s="5">
        <v>8544962</v>
      </c>
      <c r="J579" s="5">
        <v>6277306</v>
      </c>
    </row>
    <row r="580" spans="1:10" ht="15.75" customHeight="1">
      <c r="A580" s="5">
        <v>2021</v>
      </c>
      <c r="B580" s="5" t="s">
        <v>56</v>
      </c>
      <c r="C580" s="5">
        <v>9</v>
      </c>
      <c r="D580" s="5">
        <v>4</v>
      </c>
      <c r="E580" s="5">
        <v>62822</v>
      </c>
      <c r="F580" s="5">
        <v>636</v>
      </c>
      <c r="G580" s="5">
        <v>65020</v>
      </c>
      <c r="H580" s="5">
        <v>3321215</v>
      </c>
      <c r="I580" s="5">
        <v>8778741</v>
      </c>
      <c r="J580" s="5">
        <v>6276990</v>
      </c>
    </row>
    <row r="581" spans="1:10" ht="15.75" customHeight="1">
      <c r="A581" s="5">
        <v>2021</v>
      </c>
      <c r="B581" s="5" t="s">
        <v>56</v>
      </c>
      <c r="C581" s="5">
        <v>9</v>
      </c>
      <c r="D581" s="5">
        <v>4</v>
      </c>
      <c r="E581" s="5">
        <v>29814</v>
      </c>
      <c r="F581" s="5">
        <v>362</v>
      </c>
      <c r="G581" s="5">
        <v>48502</v>
      </c>
      <c r="H581" s="5">
        <v>2642048</v>
      </c>
      <c r="I581" s="5">
        <v>12796717</v>
      </c>
      <c r="J581" s="5">
        <v>8302359</v>
      </c>
    </row>
    <row r="582" spans="1:10" ht="15.75" customHeight="1">
      <c r="A582" s="5">
        <v>2021</v>
      </c>
      <c r="B582" s="5" t="s">
        <v>56</v>
      </c>
      <c r="C582" s="5">
        <v>9</v>
      </c>
      <c r="D582" s="5">
        <v>5</v>
      </c>
      <c r="E582" s="5">
        <v>46332</v>
      </c>
      <c r="F582" s="5">
        <v>626</v>
      </c>
      <c r="G582" s="5">
        <v>57452</v>
      </c>
      <c r="H582" s="5">
        <v>3442035</v>
      </c>
      <c r="I582" s="5">
        <v>7220336</v>
      </c>
      <c r="J582" s="5">
        <v>6393690</v>
      </c>
    </row>
    <row r="583" spans="1:10" ht="15.75" customHeight="1">
      <c r="A583" s="5">
        <v>2021</v>
      </c>
      <c r="B583" s="5" t="s">
        <v>56</v>
      </c>
      <c r="C583" s="5">
        <v>9</v>
      </c>
      <c r="D583" s="5">
        <v>5</v>
      </c>
      <c r="E583" s="5">
        <v>54570</v>
      </c>
      <c r="F583" s="5">
        <v>556</v>
      </c>
      <c r="G583" s="5">
        <v>56408</v>
      </c>
      <c r="H583" s="5">
        <v>2833663</v>
      </c>
      <c r="I583" s="5">
        <v>7510608</v>
      </c>
      <c r="J583" s="5">
        <v>5964250</v>
      </c>
    </row>
    <row r="584" spans="1:10" ht="15.75" customHeight="1">
      <c r="A584" s="5">
        <v>2021</v>
      </c>
      <c r="B584" s="5" t="s">
        <v>57</v>
      </c>
      <c r="C584" s="5">
        <v>10</v>
      </c>
      <c r="D584" s="5">
        <v>1</v>
      </c>
      <c r="E584" s="5">
        <v>43288</v>
      </c>
      <c r="F584" s="5">
        <v>364</v>
      </c>
      <c r="G584" s="5">
        <v>53448</v>
      </c>
      <c r="H584" s="5">
        <v>2294823</v>
      </c>
      <c r="I584" s="5">
        <v>3074736</v>
      </c>
      <c r="J584" s="5">
        <v>2440290</v>
      </c>
    </row>
    <row r="585" spans="1:10" ht="15.75" customHeight="1">
      <c r="A585" s="5">
        <v>2021</v>
      </c>
      <c r="B585" s="5" t="s">
        <v>57</v>
      </c>
      <c r="C585" s="5">
        <v>10</v>
      </c>
      <c r="D585" s="5">
        <v>1</v>
      </c>
      <c r="E585" s="5">
        <v>45210</v>
      </c>
      <c r="F585" s="5">
        <v>632</v>
      </c>
      <c r="G585" s="5">
        <v>49220</v>
      </c>
      <c r="H585" s="5">
        <v>3180440</v>
      </c>
      <c r="I585" s="5">
        <v>4605602</v>
      </c>
      <c r="J585" s="5">
        <v>4600804</v>
      </c>
    </row>
    <row r="586" spans="1:10" ht="15.75" customHeight="1">
      <c r="A586" s="5">
        <v>2021</v>
      </c>
      <c r="B586" s="5" t="s">
        <v>57</v>
      </c>
      <c r="C586" s="5">
        <v>10</v>
      </c>
      <c r="D586" s="5">
        <v>1</v>
      </c>
      <c r="E586" s="5">
        <v>42948</v>
      </c>
      <c r="F586" s="5">
        <v>554</v>
      </c>
      <c r="G586" s="5">
        <v>49918</v>
      </c>
      <c r="H586" s="5">
        <v>2880449</v>
      </c>
      <c r="I586" s="5">
        <v>5960334</v>
      </c>
      <c r="J586" s="5">
        <v>4736529</v>
      </c>
    </row>
    <row r="587" spans="1:10" ht="15.75" customHeight="1">
      <c r="A587" s="5">
        <v>2021</v>
      </c>
      <c r="B587" s="5" t="s">
        <v>57</v>
      </c>
      <c r="C587" s="5">
        <v>10</v>
      </c>
      <c r="D587" s="5">
        <v>1</v>
      </c>
      <c r="E587" s="5">
        <v>38088</v>
      </c>
      <c r="F587" s="5">
        <v>552</v>
      </c>
      <c r="G587" s="5">
        <v>49522</v>
      </c>
      <c r="H587" s="5">
        <v>3006726</v>
      </c>
      <c r="I587" s="5">
        <v>6878150</v>
      </c>
      <c r="J587" s="5">
        <v>5720620</v>
      </c>
    </row>
    <row r="588" spans="1:10" ht="15.75" customHeight="1">
      <c r="A588" s="5">
        <v>2021</v>
      </c>
      <c r="B588" s="5" t="s">
        <v>57</v>
      </c>
      <c r="C588" s="5">
        <v>10</v>
      </c>
      <c r="D588" s="5">
        <v>1</v>
      </c>
      <c r="E588" s="5">
        <v>46378</v>
      </c>
      <c r="F588" s="5">
        <v>484</v>
      </c>
      <c r="G588" s="5">
        <v>51876</v>
      </c>
      <c r="H588" s="5">
        <v>2888316</v>
      </c>
      <c r="I588" s="5">
        <v>7892009</v>
      </c>
      <c r="J588" s="5">
        <v>7495389</v>
      </c>
    </row>
    <row r="589" spans="1:10" ht="15.75" customHeight="1">
      <c r="A589" s="5">
        <v>2021</v>
      </c>
      <c r="B589" s="5" t="s">
        <v>57</v>
      </c>
      <c r="C589" s="5">
        <v>10</v>
      </c>
      <c r="D589" s="5">
        <v>1</v>
      </c>
      <c r="E589" s="5">
        <v>34202</v>
      </c>
      <c r="F589" s="5">
        <v>526</v>
      </c>
      <c r="G589" s="5">
        <v>59290</v>
      </c>
      <c r="H589" s="5">
        <v>2269914</v>
      </c>
      <c r="I589" s="5">
        <v>7984520</v>
      </c>
      <c r="J589" s="5">
        <v>7081410</v>
      </c>
    </row>
    <row r="590" spans="1:10" ht="15.75" customHeight="1">
      <c r="A590" s="5">
        <v>2021</v>
      </c>
      <c r="B590" s="5" t="s">
        <v>57</v>
      </c>
      <c r="C590" s="5">
        <v>10</v>
      </c>
      <c r="D590" s="5">
        <v>1</v>
      </c>
      <c r="E590" s="5">
        <v>47836</v>
      </c>
      <c r="F590" s="5">
        <v>466</v>
      </c>
      <c r="G590" s="5">
        <v>50920</v>
      </c>
      <c r="H590" s="5">
        <v>3148139</v>
      </c>
      <c r="I590" s="5">
        <v>8205354</v>
      </c>
      <c r="J590" s="5">
        <v>6341455</v>
      </c>
    </row>
    <row r="591" spans="1:10" ht="15.75" customHeight="1">
      <c r="A591" s="5">
        <v>2021</v>
      </c>
      <c r="B591" s="5" t="s">
        <v>57</v>
      </c>
      <c r="C591" s="5">
        <v>10</v>
      </c>
      <c r="D591" s="5">
        <v>2</v>
      </c>
      <c r="E591" s="5">
        <v>33976</v>
      </c>
      <c r="F591" s="5">
        <v>756</v>
      </c>
      <c r="G591" s="5">
        <v>38740</v>
      </c>
      <c r="H591" s="5">
        <v>2469867</v>
      </c>
      <c r="I591" s="5">
        <v>2924482</v>
      </c>
      <c r="J591" s="5">
        <v>3510075</v>
      </c>
    </row>
    <row r="592" spans="1:10" ht="15.75" customHeight="1">
      <c r="A592" s="5">
        <v>2021</v>
      </c>
      <c r="B592" s="5" t="s">
        <v>57</v>
      </c>
      <c r="C592" s="5">
        <v>10</v>
      </c>
      <c r="D592" s="5">
        <v>2</v>
      </c>
      <c r="E592" s="5">
        <v>38386</v>
      </c>
      <c r="F592" s="5">
        <v>498</v>
      </c>
      <c r="G592" s="5">
        <v>39622</v>
      </c>
      <c r="H592" s="5">
        <v>3594484</v>
      </c>
      <c r="I592" s="5">
        <v>3567181</v>
      </c>
      <c r="J592" s="5">
        <v>4116139</v>
      </c>
    </row>
    <row r="593" spans="1:10" ht="15.75" customHeight="1">
      <c r="A593" s="5">
        <v>2021</v>
      </c>
      <c r="B593" s="5" t="s">
        <v>57</v>
      </c>
      <c r="C593" s="5">
        <v>10</v>
      </c>
      <c r="D593" s="5">
        <v>2</v>
      </c>
      <c r="E593" s="5">
        <v>38040</v>
      </c>
      <c r="F593" s="5">
        <v>386</v>
      </c>
      <c r="G593" s="5">
        <v>43166</v>
      </c>
      <c r="H593" s="5">
        <v>2389677</v>
      </c>
      <c r="I593" s="5">
        <v>4987268</v>
      </c>
      <c r="J593" s="5">
        <v>4961128</v>
      </c>
    </row>
    <row r="594" spans="1:10" ht="15.75" customHeight="1">
      <c r="A594" s="5">
        <v>2021</v>
      </c>
      <c r="B594" s="5" t="s">
        <v>57</v>
      </c>
      <c r="C594" s="5">
        <v>10</v>
      </c>
      <c r="D594" s="5">
        <v>2</v>
      </c>
      <c r="E594" s="5">
        <v>32046</v>
      </c>
      <c r="F594" s="5">
        <v>458</v>
      </c>
      <c r="G594" s="5">
        <v>45692</v>
      </c>
      <c r="H594" s="5">
        <v>1854771</v>
      </c>
      <c r="I594" s="5">
        <v>5593628</v>
      </c>
      <c r="J594" s="5">
        <v>5208698</v>
      </c>
    </row>
    <row r="595" spans="1:10" ht="15.75" customHeight="1">
      <c r="A595" s="5">
        <v>2021</v>
      </c>
      <c r="B595" s="5" t="s">
        <v>57</v>
      </c>
      <c r="C595" s="5">
        <v>10</v>
      </c>
      <c r="D595" s="5">
        <v>2</v>
      </c>
      <c r="E595" s="5">
        <v>26368</v>
      </c>
      <c r="F595" s="5">
        <v>354</v>
      </c>
      <c r="G595" s="5">
        <v>53146</v>
      </c>
      <c r="H595" s="5">
        <v>2427573</v>
      </c>
      <c r="I595" s="5">
        <v>7141547</v>
      </c>
      <c r="J595" s="5">
        <v>6845539</v>
      </c>
    </row>
    <row r="596" spans="1:10" ht="15.75" customHeight="1">
      <c r="A596" s="5">
        <v>2021</v>
      </c>
      <c r="B596" s="5" t="s">
        <v>57</v>
      </c>
      <c r="C596" s="5">
        <v>10</v>
      </c>
      <c r="D596" s="5">
        <v>2</v>
      </c>
      <c r="E596" s="5">
        <v>35862</v>
      </c>
      <c r="F596" s="5">
        <v>426</v>
      </c>
      <c r="G596" s="5">
        <v>47190</v>
      </c>
      <c r="H596" s="5">
        <v>2740441</v>
      </c>
      <c r="I596" s="5">
        <v>7356422</v>
      </c>
      <c r="J596" s="5">
        <v>6833091</v>
      </c>
    </row>
    <row r="597" spans="1:10" ht="15.75" customHeight="1">
      <c r="A597" s="5">
        <v>2021</v>
      </c>
      <c r="B597" s="5" t="s">
        <v>57</v>
      </c>
      <c r="C597" s="5">
        <v>10</v>
      </c>
      <c r="D597" s="5">
        <v>2</v>
      </c>
      <c r="E597" s="5">
        <v>39736</v>
      </c>
      <c r="F597" s="5">
        <v>494</v>
      </c>
      <c r="G597" s="5">
        <v>46132</v>
      </c>
      <c r="H597" s="5">
        <v>2728544</v>
      </c>
      <c r="I597" s="5">
        <v>8616950</v>
      </c>
      <c r="J597" s="5">
        <v>7778968</v>
      </c>
    </row>
    <row r="598" spans="1:10" ht="15.75" customHeight="1">
      <c r="A598" s="5">
        <v>2021</v>
      </c>
      <c r="B598" s="5" t="s">
        <v>57</v>
      </c>
      <c r="C598" s="5">
        <v>10</v>
      </c>
      <c r="D598" s="5">
        <v>3</v>
      </c>
      <c r="E598" s="5">
        <v>32006</v>
      </c>
      <c r="F598" s="5">
        <v>326</v>
      </c>
      <c r="G598" s="5">
        <v>35736</v>
      </c>
      <c r="H598" s="5">
        <v>2060564</v>
      </c>
      <c r="I598" s="5">
        <v>781769</v>
      </c>
      <c r="J598" s="5">
        <v>1094915</v>
      </c>
    </row>
    <row r="599" spans="1:10" ht="15.75" customHeight="1">
      <c r="A599" s="5">
        <v>2021</v>
      </c>
      <c r="B599" s="5" t="s">
        <v>57</v>
      </c>
      <c r="C599" s="5">
        <v>10</v>
      </c>
      <c r="D599" s="5">
        <v>3</v>
      </c>
      <c r="E599" s="5">
        <v>28572</v>
      </c>
      <c r="F599" s="5">
        <v>330</v>
      </c>
      <c r="G599" s="5">
        <v>39158</v>
      </c>
      <c r="H599" s="5">
        <v>2181147</v>
      </c>
      <c r="I599" s="5">
        <v>1314565</v>
      </c>
      <c r="J599" s="5">
        <v>1401752</v>
      </c>
    </row>
    <row r="600" spans="1:10" ht="15.75" customHeight="1">
      <c r="A600" s="5">
        <v>2021</v>
      </c>
      <c r="B600" s="5" t="s">
        <v>57</v>
      </c>
      <c r="C600" s="5">
        <v>10</v>
      </c>
      <c r="D600" s="5">
        <v>3</v>
      </c>
      <c r="E600" s="5">
        <v>28156</v>
      </c>
      <c r="F600" s="5">
        <v>292</v>
      </c>
      <c r="G600" s="5">
        <v>39572</v>
      </c>
      <c r="H600" s="5">
        <v>2264906</v>
      </c>
      <c r="I600" s="5">
        <v>3439578</v>
      </c>
      <c r="J600" s="5">
        <v>4985412</v>
      </c>
    </row>
    <row r="601" spans="1:10" ht="15.75" customHeight="1">
      <c r="A601" s="5">
        <v>2021</v>
      </c>
      <c r="B601" s="5" t="s">
        <v>57</v>
      </c>
      <c r="C601" s="5">
        <v>10</v>
      </c>
      <c r="D601" s="5">
        <v>3</v>
      </c>
      <c r="E601" s="5">
        <v>29870</v>
      </c>
      <c r="F601" s="5">
        <v>398</v>
      </c>
      <c r="G601" s="5">
        <v>38890</v>
      </c>
      <c r="H601" s="5">
        <v>2582964</v>
      </c>
      <c r="I601" s="5">
        <v>4055382</v>
      </c>
      <c r="J601" s="5">
        <v>4970362</v>
      </c>
    </row>
    <row r="602" spans="1:10" ht="15.75" customHeight="1">
      <c r="A602" s="5">
        <v>2021</v>
      </c>
      <c r="B602" s="5" t="s">
        <v>57</v>
      </c>
      <c r="C602" s="5">
        <v>10</v>
      </c>
      <c r="D602" s="5">
        <v>3</v>
      </c>
      <c r="E602" s="5">
        <v>31548</v>
      </c>
      <c r="F602" s="5">
        <v>464</v>
      </c>
      <c r="G602" s="5">
        <v>37284</v>
      </c>
      <c r="H602" s="5">
        <v>2805081</v>
      </c>
      <c r="I602" s="5">
        <v>7435560</v>
      </c>
      <c r="J602" s="5">
        <v>7297450</v>
      </c>
    </row>
    <row r="603" spans="1:10" ht="15.75" customHeight="1">
      <c r="A603" s="5">
        <v>2021</v>
      </c>
      <c r="B603" s="5" t="s">
        <v>57</v>
      </c>
      <c r="C603" s="5">
        <v>10</v>
      </c>
      <c r="D603" s="5">
        <v>3</v>
      </c>
      <c r="E603" s="5">
        <v>24678</v>
      </c>
      <c r="F603" s="5">
        <v>328</v>
      </c>
      <c r="G603" s="5">
        <v>38920</v>
      </c>
      <c r="H603" s="5">
        <v>2285216</v>
      </c>
      <c r="I603" s="5">
        <v>7451454</v>
      </c>
      <c r="J603" s="5">
        <v>10191575</v>
      </c>
    </row>
    <row r="604" spans="1:10" ht="15.75" customHeight="1">
      <c r="A604" s="5">
        <v>2021</v>
      </c>
      <c r="B604" s="5" t="s">
        <v>57</v>
      </c>
      <c r="C604" s="5">
        <v>10</v>
      </c>
      <c r="D604" s="5">
        <v>3</v>
      </c>
      <c r="E604" s="5">
        <v>36764</v>
      </c>
      <c r="F604" s="5">
        <v>320</v>
      </c>
      <c r="G604" s="5">
        <v>35136</v>
      </c>
      <c r="H604" s="5">
        <v>2451039</v>
      </c>
      <c r="I604" s="5">
        <v>8714541</v>
      </c>
      <c r="J604" s="5">
        <v>5462576</v>
      </c>
    </row>
    <row r="605" spans="1:10" ht="15.75" customHeight="1">
      <c r="A605" s="5">
        <v>2021</v>
      </c>
      <c r="B605" s="5" t="s">
        <v>57</v>
      </c>
      <c r="C605" s="5">
        <v>10</v>
      </c>
      <c r="D605" s="5">
        <v>4</v>
      </c>
      <c r="E605" s="5">
        <v>29308</v>
      </c>
      <c r="F605" s="5">
        <v>884</v>
      </c>
      <c r="G605" s="5">
        <v>37216</v>
      </c>
      <c r="H605" s="5">
        <v>2327902</v>
      </c>
      <c r="I605" s="5">
        <v>1508838</v>
      </c>
      <c r="J605" s="5">
        <v>1830436</v>
      </c>
    </row>
    <row r="606" spans="1:10" ht="15.75" customHeight="1">
      <c r="A606" s="5">
        <v>2021</v>
      </c>
      <c r="B606" s="5" t="s">
        <v>57</v>
      </c>
      <c r="C606" s="5">
        <v>10</v>
      </c>
      <c r="D606" s="5">
        <v>4</v>
      </c>
      <c r="E606" s="5">
        <v>32702</v>
      </c>
      <c r="F606" s="5">
        <v>1468</v>
      </c>
      <c r="G606" s="5">
        <v>34154</v>
      </c>
      <c r="H606" s="5">
        <v>2702866</v>
      </c>
      <c r="I606" s="5">
        <v>3878852</v>
      </c>
      <c r="J606" s="5">
        <v>6469740</v>
      </c>
    </row>
    <row r="607" spans="1:10" ht="15.75" customHeight="1">
      <c r="A607" s="5">
        <v>2021</v>
      </c>
      <c r="B607" s="5" t="s">
        <v>57</v>
      </c>
      <c r="C607" s="5">
        <v>10</v>
      </c>
      <c r="D607" s="5">
        <v>4</v>
      </c>
      <c r="E607" s="5">
        <v>26998</v>
      </c>
      <c r="F607" s="5">
        <v>1168</v>
      </c>
      <c r="G607" s="5">
        <v>28024</v>
      </c>
      <c r="H607" s="5">
        <v>2575335</v>
      </c>
      <c r="I607" s="5">
        <v>4743300</v>
      </c>
      <c r="J607" s="5">
        <v>7105616</v>
      </c>
    </row>
    <row r="608" spans="1:10" ht="15.75" customHeight="1">
      <c r="A608" s="5">
        <v>2021</v>
      </c>
      <c r="B608" s="5" t="s">
        <v>57</v>
      </c>
      <c r="C608" s="5">
        <v>10</v>
      </c>
      <c r="D608" s="5">
        <v>4</v>
      </c>
      <c r="E608" s="5">
        <v>23704</v>
      </c>
      <c r="F608" s="5">
        <v>714</v>
      </c>
      <c r="G608" s="5">
        <v>32204</v>
      </c>
      <c r="H608" s="5">
        <v>2212648</v>
      </c>
      <c r="I608" s="5">
        <v>5396694</v>
      </c>
      <c r="J608" s="5">
        <v>7979754</v>
      </c>
    </row>
    <row r="609" spans="1:10" ht="15.75" customHeight="1">
      <c r="A609" s="5">
        <v>2021</v>
      </c>
      <c r="B609" s="5" t="s">
        <v>57</v>
      </c>
      <c r="C609" s="5">
        <v>10</v>
      </c>
      <c r="D609" s="5">
        <v>4</v>
      </c>
      <c r="E609" s="5">
        <v>28614</v>
      </c>
      <c r="F609" s="5">
        <v>1610</v>
      </c>
      <c r="G609" s="5">
        <v>26378</v>
      </c>
      <c r="H609" s="5">
        <v>2791293</v>
      </c>
      <c r="I609" s="5">
        <v>5897177</v>
      </c>
      <c r="J609" s="5">
        <v>9504570</v>
      </c>
    </row>
    <row r="610" spans="1:10" ht="15.75" customHeight="1">
      <c r="A610" s="5">
        <v>2021</v>
      </c>
      <c r="B610" s="5" t="s">
        <v>57</v>
      </c>
      <c r="C610" s="5">
        <v>10</v>
      </c>
      <c r="D610" s="5">
        <v>4</v>
      </c>
      <c r="E610" s="5">
        <v>32654</v>
      </c>
      <c r="F610" s="5">
        <v>1332</v>
      </c>
      <c r="G610" s="5">
        <v>35272</v>
      </c>
      <c r="H610" s="5">
        <v>2718416</v>
      </c>
      <c r="I610" s="5">
        <v>6053088</v>
      </c>
      <c r="J610" s="5">
        <v>8194311</v>
      </c>
    </row>
    <row r="611" spans="1:10" ht="15.75" customHeight="1">
      <c r="A611" s="5">
        <v>2021</v>
      </c>
      <c r="B611" s="5" t="s">
        <v>57</v>
      </c>
      <c r="C611" s="5">
        <v>10</v>
      </c>
      <c r="D611" s="5">
        <v>4</v>
      </c>
      <c r="E611" s="5">
        <v>32158</v>
      </c>
      <c r="F611" s="5">
        <v>1118</v>
      </c>
      <c r="G611" s="5">
        <v>33018</v>
      </c>
      <c r="H611" s="5">
        <v>2652062</v>
      </c>
      <c r="I611" s="5">
        <v>6639902</v>
      </c>
      <c r="J611" s="5">
        <v>9389611</v>
      </c>
    </row>
    <row r="612" spans="1:10" ht="15.75" customHeight="1">
      <c r="A612" s="5">
        <v>2021</v>
      </c>
      <c r="B612" s="5" t="s">
        <v>57</v>
      </c>
      <c r="C612" s="5">
        <v>10</v>
      </c>
      <c r="D612" s="5">
        <v>5</v>
      </c>
      <c r="E612" s="5">
        <v>25814</v>
      </c>
      <c r="F612" s="5">
        <v>502</v>
      </c>
      <c r="G612" s="5">
        <v>26304</v>
      </c>
      <c r="H612" s="5">
        <v>2201999</v>
      </c>
      <c r="I612" s="5">
        <v>1500820</v>
      </c>
      <c r="J612" s="5">
        <v>1866920</v>
      </c>
    </row>
    <row r="613" spans="1:10" ht="15.75" customHeight="1">
      <c r="A613" s="5">
        <v>2021</v>
      </c>
      <c r="B613" s="5" t="s">
        <v>57</v>
      </c>
      <c r="C613" s="5">
        <v>10</v>
      </c>
      <c r="D613" s="5">
        <v>5</v>
      </c>
      <c r="E613" s="5">
        <v>28430</v>
      </c>
      <c r="F613" s="5">
        <v>1102</v>
      </c>
      <c r="G613" s="5">
        <v>27098</v>
      </c>
      <c r="H613" s="5">
        <v>2973320</v>
      </c>
      <c r="I613" s="5">
        <v>4988700</v>
      </c>
      <c r="J613" s="5">
        <v>7236807</v>
      </c>
    </row>
    <row r="614" spans="1:10" ht="15.75" customHeight="1">
      <c r="A614" s="5">
        <v>2021</v>
      </c>
      <c r="B614" s="5" t="s">
        <v>57</v>
      </c>
      <c r="C614" s="5">
        <v>10</v>
      </c>
      <c r="D614" s="5">
        <v>5</v>
      </c>
      <c r="E614" s="5">
        <v>25880</v>
      </c>
      <c r="F614" s="5">
        <v>890</v>
      </c>
      <c r="G614" s="5">
        <v>29344</v>
      </c>
      <c r="H614" s="5">
        <v>2678107</v>
      </c>
      <c r="I614" s="5">
        <v>5361980</v>
      </c>
      <c r="J614" s="5">
        <v>8890486</v>
      </c>
    </row>
    <row r="615" spans="1:10" ht="15.75" customHeight="1"/>
    <row r="616" spans="1:10" ht="15.75" customHeight="1"/>
    <row r="617" spans="1:10" ht="15.75" customHeight="1"/>
    <row r="618" spans="1:10" ht="15.75" customHeight="1"/>
    <row r="619" spans="1:10" ht="15.75" customHeight="1"/>
    <row r="620" spans="1:10" ht="15.75" customHeight="1"/>
    <row r="621" spans="1:10" ht="15.75" customHeight="1"/>
    <row r="622" spans="1:10" ht="15.75" customHeight="1"/>
    <row r="623" spans="1:10" ht="15.75" customHeight="1"/>
    <row r="624" spans="1:10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J614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708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/>
  <cols>
    <col min="1" max="2" width="12.7265625" customWidth="1"/>
    <col min="3" max="4" width="26" customWidth="1"/>
    <col min="5" max="5" width="15.453125" customWidth="1"/>
    <col min="6" max="6" width="11" customWidth="1"/>
    <col min="7" max="7" width="12.453125" customWidth="1"/>
    <col min="8" max="9" width="9.54296875" customWidth="1"/>
    <col min="10" max="10" width="12.26953125" customWidth="1"/>
    <col min="11" max="11" width="11.7265625" customWidth="1"/>
    <col min="12" max="14" width="8.7265625" customWidth="1"/>
    <col min="15" max="15" width="29.54296875" customWidth="1"/>
    <col min="16" max="16" width="17.54296875" customWidth="1"/>
    <col min="17" max="17" width="13.453125" customWidth="1"/>
    <col min="18" max="18" width="16.81640625" customWidth="1"/>
    <col min="19" max="20" width="14" customWidth="1"/>
    <col min="21" max="21" width="16.7265625" customWidth="1"/>
    <col min="22" max="22" width="16.08984375" customWidth="1"/>
    <col min="23" max="23" width="8.7265625" customWidth="1"/>
    <col min="24" max="24" width="29.54296875" customWidth="1"/>
    <col min="25" max="25" width="11" customWidth="1"/>
    <col min="26" max="52" width="8.7265625" customWidth="1"/>
  </cols>
  <sheetData>
    <row r="1" spans="1:52" ht="14.5">
      <c r="A1" s="5" t="s">
        <v>64</v>
      </c>
      <c r="B1" s="5" t="s">
        <v>65</v>
      </c>
      <c r="C1" s="5" t="s">
        <v>66</v>
      </c>
      <c r="D1" s="5" t="s">
        <v>67</v>
      </c>
      <c r="E1" s="5" t="s">
        <v>68</v>
      </c>
      <c r="F1" s="5" t="s">
        <v>69</v>
      </c>
      <c r="G1" s="5" t="s">
        <v>70</v>
      </c>
      <c r="H1" s="5" t="s">
        <v>71</v>
      </c>
      <c r="I1" s="5" t="s">
        <v>72</v>
      </c>
      <c r="J1" s="5" t="s">
        <v>73</v>
      </c>
      <c r="K1" s="5" t="s">
        <v>74</v>
      </c>
      <c r="L1" s="5" t="s">
        <v>75</v>
      </c>
    </row>
    <row r="2" spans="1:52" ht="14.5">
      <c r="A2" s="5" t="s">
        <v>76</v>
      </c>
      <c r="B2" s="5" t="s">
        <v>76</v>
      </c>
      <c r="C2" s="5" t="s">
        <v>77</v>
      </c>
      <c r="D2" s="5" t="s">
        <v>77</v>
      </c>
      <c r="E2" s="5">
        <v>36842</v>
      </c>
      <c r="G2" s="5">
        <v>25394</v>
      </c>
      <c r="H2" s="5">
        <v>20313</v>
      </c>
      <c r="I2" s="5">
        <v>0</v>
      </c>
      <c r="J2" s="5">
        <v>0</v>
      </c>
      <c r="K2" s="5">
        <v>0</v>
      </c>
      <c r="L2" s="5">
        <v>18052</v>
      </c>
    </row>
    <row r="3" spans="1:52" ht="14.5">
      <c r="A3" s="5" t="s">
        <v>76</v>
      </c>
      <c r="B3" s="5" t="s">
        <v>76</v>
      </c>
      <c r="C3" s="5" t="s">
        <v>78</v>
      </c>
      <c r="D3" s="5" t="s">
        <v>78</v>
      </c>
      <c r="E3" s="5">
        <v>105597</v>
      </c>
      <c r="G3" s="5">
        <v>78945</v>
      </c>
      <c r="H3" s="5">
        <v>59522</v>
      </c>
      <c r="I3" s="5">
        <v>0</v>
      </c>
      <c r="J3" s="5">
        <v>0</v>
      </c>
      <c r="K3" s="5">
        <v>0</v>
      </c>
      <c r="L3" s="5">
        <v>51742</v>
      </c>
      <c r="O3" s="86" t="s">
        <v>65</v>
      </c>
      <c r="P3" s="87" t="s">
        <v>854</v>
      </c>
    </row>
    <row r="4" spans="1:52" ht="14.5">
      <c r="A4" s="5" t="s">
        <v>76</v>
      </c>
      <c r="B4" s="5" t="s">
        <v>76</v>
      </c>
      <c r="C4" s="5" t="s">
        <v>79</v>
      </c>
      <c r="D4" s="5" t="s">
        <v>79</v>
      </c>
      <c r="E4" s="5">
        <v>238142</v>
      </c>
      <c r="G4" s="5">
        <v>189662</v>
      </c>
      <c r="H4" s="5">
        <v>120322</v>
      </c>
      <c r="I4" s="5">
        <v>0</v>
      </c>
      <c r="J4" s="5">
        <v>0</v>
      </c>
      <c r="K4" s="5">
        <v>0</v>
      </c>
      <c r="L4" s="5">
        <v>116689</v>
      </c>
    </row>
    <row r="5" spans="1:52" ht="14.5">
      <c r="A5" s="5" t="s">
        <v>80</v>
      </c>
      <c r="B5" s="5" t="s">
        <v>80</v>
      </c>
      <c r="C5" s="5" t="s">
        <v>81</v>
      </c>
      <c r="D5" s="5" t="s">
        <v>81</v>
      </c>
      <c r="E5" s="5">
        <v>4083315</v>
      </c>
      <c r="F5" s="18">
        <v>44161</v>
      </c>
      <c r="G5" s="5">
        <v>2690082</v>
      </c>
      <c r="H5" s="5">
        <v>1611476</v>
      </c>
      <c r="I5" s="5">
        <v>157843</v>
      </c>
      <c r="J5" s="5">
        <v>1093</v>
      </c>
      <c r="K5" s="5">
        <v>156699</v>
      </c>
      <c r="L5" s="5">
        <v>866006</v>
      </c>
      <c r="O5" s="69"/>
      <c r="P5" s="70" t="s">
        <v>853</v>
      </c>
      <c r="Q5" s="71"/>
      <c r="R5" s="71"/>
      <c r="S5" s="71"/>
      <c r="T5" s="71"/>
      <c r="U5" s="71"/>
      <c r="V5" s="72"/>
      <c r="X5" s="19" t="s">
        <v>89</v>
      </c>
      <c r="Y5" s="19" t="s">
        <v>90</v>
      </c>
      <c r="Z5" s="19" t="s">
        <v>36</v>
      </c>
      <c r="AA5" s="19" t="s">
        <v>38</v>
      </c>
      <c r="AB5" s="19" t="s">
        <v>91</v>
      </c>
      <c r="AC5" s="19" t="s">
        <v>92</v>
      </c>
      <c r="AD5" s="19" t="s">
        <v>42</v>
      </c>
      <c r="AE5" s="19" t="s">
        <v>44</v>
      </c>
      <c r="AG5" s="19" t="str">
        <f t="shared" ref="AG5:AH5" si="0">X5</f>
        <v>State</v>
      </c>
      <c r="AH5" s="19" t="str">
        <f t="shared" si="0"/>
        <v>Population</v>
      </c>
      <c r="AJ5" s="19" t="str">
        <f t="shared" ref="AJ5:AJ41" si="1">X5</f>
        <v>State</v>
      </c>
      <c r="AK5" s="19" t="str">
        <f t="shared" ref="AK5:AK41" si="2">Z5</f>
        <v>Tested</v>
      </c>
      <c r="AM5" s="19" t="str">
        <f t="shared" ref="AM5:AM41" si="3">X5</f>
        <v>State</v>
      </c>
      <c r="AN5" s="19" t="str">
        <f t="shared" ref="AN5:AN41" si="4">AA5</f>
        <v>Confirmed</v>
      </c>
      <c r="AP5" s="19" t="str">
        <f t="shared" ref="AP5:AP41" si="5">X5</f>
        <v>State</v>
      </c>
      <c r="AQ5" s="19" t="str">
        <f t="shared" ref="AQ5:AQ41" si="6">AB5</f>
        <v>Dose 1</v>
      </c>
      <c r="AS5" s="19" t="str">
        <f t="shared" ref="AS5:AS41" si="7">X5</f>
        <v>State</v>
      </c>
      <c r="AT5" s="19" t="str">
        <f t="shared" ref="AT5:AT41" si="8">AC5</f>
        <v>Dose 2</v>
      </c>
      <c r="AV5" s="19" t="str">
        <f t="shared" ref="AV5:AV41" si="9">X5</f>
        <v>State</v>
      </c>
      <c r="AW5" s="19" t="str">
        <f t="shared" ref="AW5:AW41" si="10">AD5</f>
        <v>Recovered</v>
      </c>
      <c r="AY5" s="19" t="str">
        <f t="shared" ref="AY5:AY41" si="11">X5</f>
        <v>State</v>
      </c>
      <c r="AZ5" s="19" t="str">
        <f t="shared" ref="AZ5:AZ41" si="12">AE5</f>
        <v>Deaths</v>
      </c>
    </row>
    <row r="6" spans="1:52" ht="14.5">
      <c r="A6" s="5" t="s">
        <v>80</v>
      </c>
      <c r="B6" s="5" t="s">
        <v>80</v>
      </c>
      <c r="C6" s="5" t="s">
        <v>93</v>
      </c>
      <c r="D6" s="5" t="s">
        <v>93</v>
      </c>
      <c r="E6" s="5">
        <v>4170468</v>
      </c>
      <c r="F6" s="18">
        <v>44161</v>
      </c>
      <c r="G6" s="5">
        <v>2832987</v>
      </c>
      <c r="H6" s="5">
        <v>1807873</v>
      </c>
      <c r="I6" s="5">
        <v>246935</v>
      </c>
      <c r="J6" s="5">
        <v>1947</v>
      </c>
      <c r="K6" s="5">
        <v>244144</v>
      </c>
      <c r="L6" s="5">
        <v>903789</v>
      </c>
      <c r="O6" s="70" t="s">
        <v>64</v>
      </c>
      <c r="P6" s="69" t="s">
        <v>82</v>
      </c>
      <c r="Q6" s="73" t="s">
        <v>83</v>
      </c>
      <c r="R6" s="73" t="s">
        <v>84</v>
      </c>
      <c r="S6" s="73" t="s">
        <v>85</v>
      </c>
      <c r="T6" s="73" t="s">
        <v>86</v>
      </c>
      <c r="U6" s="73" t="s">
        <v>87</v>
      </c>
      <c r="V6" s="74" t="s">
        <v>88</v>
      </c>
      <c r="X6" s="5" t="str">
        <f t="shared" ref="X6:AE6" si="13">O6</f>
        <v>StateName</v>
      </c>
      <c r="Y6" s="5" t="str">
        <f t="shared" si="13"/>
        <v>Sum of population</v>
      </c>
      <c r="Z6" s="5" t="str">
        <f t="shared" si="13"/>
        <v>Sum of tested</v>
      </c>
      <c r="AA6" s="5" t="str">
        <f t="shared" si="13"/>
        <v>Sum of confirmed</v>
      </c>
      <c r="AB6" s="5" t="str">
        <f t="shared" si="13"/>
        <v>Sum of dose_1</v>
      </c>
      <c r="AC6" s="5" t="str">
        <f t="shared" si="13"/>
        <v>Sum of dose_2</v>
      </c>
      <c r="AD6" s="5" t="str">
        <f t="shared" si="13"/>
        <v>Sum of recovered</v>
      </c>
      <c r="AE6" s="5" t="str">
        <f t="shared" si="13"/>
        <v>Sum of deceased</v>
      </c>
      <c r="AG6" s="5" t="str">
        <f t="shared" ref="AG6:AH6" si="14">X6</f>
        <v>StateName</v>
      </c>
      <c r="AH6" s="5" t="str">
        <f t="shared" si="14"/>
        <v>Sum of population</v>
      </c>
      <c r="AJ6" s="5" t="str">
        <f t="shared" si="1"/>
        <v>StateName</v>
      </c>
      <c r="AK6" s="5" t="str">
        <f t="shared" si="2"/>
        <v>Sum of tested</v>
      </c>
      <c r="AM6" s="5" t="str">
        <f t="shared" si="3"/>
        <v>StateName</v>
      </c>
      <c r="AN6" s="5" t="str">
        <f t="shared" si="4"/>
        <v>Sum of confirmed</v>
      </c>
      <c r="AP6" s="5" t="str">
        <f t="shared" si="5"/>
        <v>StateName</v>
      </c>
      <c r="AQ6" s="5" t="str">
        <f t="shared" si="6"/>
        <v>Sum of dose_1</v>
      </c>
      <c r="AS6" s="5" t="str">
        <f t="shared" si="7"/>
        <v>StateName</v>
      </c>
      <c r="AT6" s="5" t="str">
        <f t="shared" si="8"/>
        <v>Sum of dose_2</v>
      </c>
      <c r="AV6" s="5" t="str">
        <f t="shared" si="9"/>
        <v>StateName</v>
      </c>
      <c r="AW6" s="5" t="str">
        <f t="shared" si="10"/>
        <v>Sum of recovered</v>
      </c>
      <c r="AY6" s="5" t="str">
        <f t="shared" si="11"/>
        <v>StateName</v>
      </c>
      <c r="AZ6" s="5" t="str">
        <f t="shared" si="12"/>
        <v>Sum of deceased</v>
      </c>
    </row>
    <row r="7" spans="1:52" ht="14.5">
      <c r="A7" s="5" t="s">
        <v>80</v>
      </c>
      <c r="B7" s="5" t="s">
        <v>80</v>
      </c>
      <c r="C7" s="5" t="s">
        <v>94</v>
      </c>
      <c r="D7" s="5" t="s">
        <v>94</v>
      </c>
      <c r="E7" s="5">
        <v>5151549</v>
      </c>
      <c r="F7" s="18">
        <v>44161</v>
      </c>
      <c r="G7" s="5">
        <v>3532220</v>
      </c>
      <c r="H7" s="5">
        <v>1990578</v>
      </c>
      <c r="I7" s="5">
        <v>293836</v>
      </c>
      <c r="J7" s="5">
        <v>1290</v>
      </c>
      <c r="K7" s="5">
        <v>291610</v>
      </c>
      <c r="L7" s="5">
        <v>1091664</v>
      </c>
      <c r="O7" s="69" t="s">
        <v>76</v>
      </c>
      <c r="P7" s="75">
        <v>380581</v>
      </c>
      <c r="Q7" s="76">
        <v>186483</v>
      </c>
      <c r="R7" s="76">
        <v>0</v>
      </c>
      <c r="S7" s="76">
        <v>294001</v>
      </c>
      <c r="T7" s="76">
        <v>200157</v>
      </c>
      <c r="U7" s="76">
        <v>0</v>
      </c>
      <c r="V7" s="77">
        <v>0</v>
      </c>
      <c r="X7" s="5" t="str">
        <f t="shared" ref="X7:AE7" si="15">O7</f>
        <v>Andaman and Nicobar Islands</v>
      </c>
      <c r="Y7" s="5">
        <f t="shared" si="15"/>
        <v>380581</v>
      </c>
      <c r="Z7" s="5">
        <f t="shared" si="15"/>
        <v>186483</v>
      </c>
      <c r="AA7" s="5">
        <f t="shared" si="15"/>
        <v>0</v>
      </c>
      <c r="AB7" s="5">
        <f t="shared" si="15"/>
        <v>294001</v>
      </c>
      <c r="AC7" s="5">
        <f t="shared" si="15"/>
        <v>200157</v>
      </c>
      <c r="AD7" s="5">
        <f t="shared" si="15"/>
        <v>0</v>
      </c>
      <c r="AE7" s="5">
        <f t="shared" si="15"/>
        <v>0</v>
      </c>
      <c r="AG7" s="5" t="str">
        <f t="shared" ref="AG7:AH7" si="16">X7</f>
        <v>Andaman and Nicobar Islands</v>
      </c>
      <c r="AH7" s="5">
        <f t="shared" si="16"/>
        <v>380581</v>
      </c>
      <c r="AJ7" s="5" t="str">
        <f t="shared" si="1"/>
        <v>Andaman and Nicobar Islands</v>
      </c>
      <c r="AK7" s="5">
        <f t="shared" si="2"/>
        <v>186483</v>
      </c>
      <c r="AM7" s="5" t="str">
        <f t="shared" si="3"/>
        <v>Andaman and Nicobar Islands</v>
      </c>
      <c r="AN7" s="5">
        <f t="shared" si="4"/>
        <v>0</v>
      </c>
      <c r="AP7" s="5" t="str">
        <f t="shared" si="5"/>
        <v>Andaman and Nicobar Islands</v>
      </c>
      <c r="AQ7" s="5">
        <f t="shared" si="6"/>
        <v>294001</v>
      </c>
      <c r="AS7" s="5" t="str">
        <f t="shared" si="7"/>
        <v>Andaman and Nicobar Islands</v>
      </c>
      <c r="AT7" s="5">
        <f t="shared" si="8"/>
        <v>200157</v>
      </c>
      <c r="AV7" s="5" t="str">
        <f t="shared" si="9"/>
        <v>Andaman and Nicobar Islands</v>
      </c>
      <c r="AW7" s="5">
        <f t="shared" si="10"/>
        <v>0</v>
      </c>
      <c r="AY7" s="5" t="str">
        <f t="shared" si="11"/>
        <v>Andaman and Nicobar Islands</v>
      </c>
      <c r="AZ7" s="5">
        <f t="shared" si="12"/>
        <v>0</v>
      </c>
    </row>
    <row r="8" spans="1:52" ht="14.5">
      <c r="A8" s="5" t="s">
        <v>80</v>
      </c>
      <c r="B8" s="5" t="s">
        <v>80</v>
      </c>
      <c r="C8" s="5" t="s">
        <v>95</v>
      </c>
      <c r="D8" s="5" t="s">
        <v>95</v>
      </c>
      <c r="E8" s="5">
        <v>4889230</v>
      </c>
      <c r="F8" s="18">
        <v>44161</v>
      </c>
      <c r="G8" s="5">
        <v>3440118</v>
      </c>
      <c r="H8" s="5">
        <v>1891773</v>
      </c>
      <c r="I8" s="5">
        <v>178068</v>
      </c>
      <c r="J8" s="5">
        <v>1237</v>
      </c>
      <c r="K8" s="5">
        <v>176629</v>
      </c>
      <c r="L8" s="5">
        <v>922857</v>
      </c>
      <c r="O8" s="78" t="s">
        <v>80</v>
      </c>
      <c r="P8" s="79">
        <v>49378776</v>
      </c>
      <c r="Q8" s="80">
        <v>10819821</v>
      </c>
      <c r="R8" s="80">
        <v>2063555</v>
      </c>
      <c r="S8" s="80">
        <v>32976723</v>
      </c>
      <c r="T8" s="80">
        <v>20374772</v>
      </c>
      <c r="U8" s="80">
        <v>2044827</v>
      </c>
      <c r="V8" s="81">
        <v>14373</v>
      </c>
      <c r="X8" s="5" t="str">
        <f t="shared" ref="X8:AE8" si="17">O8</f>
        <v>Andhra Pradesh</v>
      </c>
      <c r="Y8" s="5">
        <f t="shared" si="17"/>
        <v>49378776</v>
      </c>
      <c r="Z8" s="5">
        <f t="shared" si="17"/>
        <v>10819821</v>
      </c>
      <c r="AA8" s="5">
        <f t="shared" si="17"/>
        <v>2063555</v>
      </c>
      <c r="AB8" s="5">
        <f t="shared" si="17"/>
        <v>32976723</v>
      </c>
      <c r="AC8" s="5">
        <f t="shared" si="17"/>
        <v>20374772</v>
      </c>
      <c r="AD8" s="5">
        <f t="shared" si="17"/>
        <v>2044827</v>
      </c>
      <c r="AE8" s="5">
        <f t="shared" si="17"/>
        <v>14373</v>
      </c>
      <c r="AG8" s="5" t="str">
        <f t="shared" ref="AG8:AH8" si="18">X8</f>
        <v>Andhra Pradesh</v>
      </c>
      <c r="AH8" s="5">
        <f t="shared" si="18"/>
        <v>49378776</v>
      </c>
      <c r="AJ8" s="5" t="str">
        <f t="shared" si="1"/>
        <v>Andhra Pradesh</v>
      </c>
      <c r="AK8" s="5">
        <f t="shared" si="2"/>
        <v>10819821</v>
      </c>
      <c r="AM8" s="5" t="str">
        <f t="shared" si="3"/>
        <v>Andhra Pradesh</v>
      </c>
      <c r="AN8" s="5">
        <f t="shared" si="4"/>
        <v>2063555</v>
      </c>
      <c r="AP8" s="5" t="str">
        <f t="shared" si="5"/>
        <v>Andhra Pradesh</v>
      </c>
      <c r="AQ8" s="5">
        <f t="shared" si="6"/>
        <v>32976723</v>
      </c>
      <c r="AS8" s="5" t="str">
        <f t="shared" si="7"/>
        <v>Andhra Pradesh</v>
      </c>
      <c r="AT8" s="5">
        <f t="shared" si="8"/>
        <v>20374772</v>
      </c>
      <c r="AV8" s="5" t="str">
        <f t="shared" si="9"/>
        <v>Andhra Pradesh</v>
      </c>
      <c r="AW8" s="5">
        <f t="shared" si="10"/>
        <v>2044827</v>
      </c>
      <c r="AY8" s="5" t="str">
        <f t="shared" si="11"/>
        <v>Andhra Pradesh</v>
      </c>
      <c r="AZ8" s="5">
        <f t="shared" si="12"/>
        <v>14373</v>
      </c>
    </row>
    <row r="9" spans="1:52" ht="14.5">
      <c r="A9" s="5" t="s">
        <v>80</v>
      </c>
      <c r="B9" s="5" t="s">
        <v>80</v>
      </c>
      <c r="C9" s="5" t="s">
        <v>97</v>
      </c>
      <c r="D9" s="5" t="s">
        <v>97</v>
      </c>
      <c r="E9" s="5">
        <v>4529009</v>
      </c>
      <c r="F9" s="18">
        <v>44161</v>
      </c>
      <c r="G9" s="5">
        <v>2971604</v>
      </c>
      <c r="H9" s="5">
        <v>1914927</v>
      </c>
      <c r="I9" s="5">
        <v>119348</v>
      </c>
      <c r="J9" s="5">
        <v>1430</v>
      </c>
      <c r="K9" s="5">
        <v>117130</v>
      </c>
      <c r="L9" s="5">
        <v>841906</v>
      </c>
      <c r="O9" s="78" t="s">
        <v>96</v>
      </c>
      <c r="P9" s="79">
        <v>1948892</v>
      </c>
      <c r="Q9" s="80">
        <v>426118</v>
      </c>
      <c r="R9" s="80">
        <v>55155</v>
      </c>
      <c r="S9" s="80">
        <v>771875</v>
      </c>
      <c r="T9" s="80">
        <v>534486</v>
      </c>
      <c r="U9" s="80">
        <v>54774</v>
      </c>
      <c r="V9" s="81">
        <v>280</v>
      </c>
      <c r="X9" s="5" t="str">
        <f t="shared" ref="X9:AE9" si="19">O9</f>
        <v>Arunachal Pradesh</v>
      </c>
      <c r="Y9" s="5">
        <f t="shared" si="19"/>
        <v>1948892</v>
      </c>
      <c r="Z9" s="5">
        <f t="shared" si="19"/>
        <v>426118</v>
      </c>
      <c r="AA9" s="5">
        <f t="shared" si="19"/>
        <v>55155</v>
      </c>
      <c r="AB9" s="5">
        <f t="shared" si="19"/>
        <v>771875</v>
      </c>
      <c r="AC9" s="5">
        <f t="shared" si="19"/>
        <v>534486</v>
      </c>
      <c r="AD9" s="5">
        <f t="shared" si="19"/>
        <v>54774</v>
      </c>
      <c r="AE9" s="5">
        <f t="shared" si="19"/>
        <v>280</v>
      </c>
      <c r="AG9" s="5" t="str">
        <f t="shared" ref="AG9:AH9" si="20">X9</f>
        <v>Arunachal Pradesh</v>
      </c>
      <c r="AH9" s="5">
        <f t="shared" si="20"/>
        <v>1948892</v>
      </c>
      <c r="AJ9" s="5" t="str">
        <f t="shared" si="1"/>
        <v>Arunachal Pradesh</v>
      </c>
      <c r="AK9" s="5">
        <f t="shared" si="2"/>
        <v>426118</v>
      </c>
      <c r="AM9" s="5" t="str">
        <f t="shared" si="3"/>
        <v>Arunachal Pradesh</v>
      </c>
      <c r="AN9" s="5">
        <f t="shared" si="4"/>
        <v>55155</v>
      </c>
      <c r="AP9" s="5" t="str">
        <f t="shared" si="5"/>
        <v>Arunachal Pradesh</v>
      </c>
      <c r="AQ9" s="5">
        <f t="shared" si="6"/>
        <v>771875</v>
      </c>
      <c r="AS9" s="5" t="str">
        <f t="shared" si="7"/>
        <v>Arunachal Pradesh</v>
      </c>
      <c r="AT9" s="5">
        <f t="shared" si="8"/>
        <v>534486</v>
      </c>
      <c r="AV9" s="5" t="str">
        <f t="shared" si="9"/>
        <v>Arunachal Pradesh</v>
      </c>
      <c r="AW9" s="5">
        <f t="shared" si="10"/>
        <v>54774</v>
      </c>
      <c r="AY9" s="5" t="str">
        <f t="shared" si="11"/>
        <v>Arunachal Pradesh</v>
      </c>
      <c r="AZ9" s="5">
        <f t="shared" si="12"/>
        <v>280</v>
      </c>
    </row>
    <row r="10" spans="1:52" ht="14.5">
      <c r="A10" s="5" t="s">
        <v>80</v>
      </c>
      <c r="B10" s="5" t="s">
        <v>80</v>
      </c>
      <c r="C10" s="5" t="s">
        <v>99</v>
      </c>
      <c r="D10" s="5" t="s">
        <v>99</v>
      </c>
      <c r="E10" s="5">
        <v>4046601</v>
      </c>
      <c r="F10" s="18">
        <v>44161</v>
      </c>
      <c r="G10" s="5">
        <v>2672759</v>
      </c>
      <c r="H10" s="5">
        <v>1290419</v>
      </c>
      <c r="I10" s="5">
        <v>124142</v>
      </c>
      <c r="J10" s="5">
        <v>853</v>
      </c>
      <c r="K10" s="5">
        <v>123264</v>
      </c>
      <c r="L10" s="5">
        <v>929432</v>
      </c>
      <c r="O10" s="78" t="s">
        <v>98</v>
      </c>
      <c r="P10" s="79">
        <v>33735719</v>
      </c>
      <c r="Q10" s="80">
        <v>15798149</v>
      </c>
      <c r="R10" s="80">
        <v>0</v>
      </c>
      <c r="S10" s="80">
        <v>19862945</v>
      </c>
      <c r="T10" s="80">
        <v>7957353</v>
      </c>
      <c r="U10" s="80">
        <v>0</v>
      </c>
      <c r="V10" s="81">
        <v>0</v>
      </c>
      <c r="X10" s="5" t="str">
        <f t="shared" ref="X10:AE10" si="21">O10</f>
        <v>Assam</v>
      </c>
      <c r="Y10" s="5">
        <f t="shared" si="21"/>
        <v>33735719</v>
      </c>
      <c r="Z10" s="5">
        <f t="shared" si="21"/>
        <v>15798149</v>
      </c>
      <c r="AA10" s="5">
        <f t="shared" si="21"/>
        <v>0</v>
      </c>
      <c r="AB10" s="5">
        <f t="shared" si="21"/>
        <v>19862945</v>
      </c>
      <c r="AC10" s="5">
        <f t="shared" si="21"/>
        <v>7957353</v>
      </c>
      <c r="AD10" s="5">
        <f t="shared" si="21"/>
        <v>0</v>
      </c>
      <c r="AE10" s="5">
        <f t="shared" si="21"/>
        <v>0</v>
      </c>
      <c r="AG10" s="5" t="str">
        <f t="shared" ref="AG10:AH10" si="22">X10</f>
        <v>Assam</v>
      </c>
      <c r="AH10" s="5">
        <f t="shared" si="22"/>
        <v>33735719</v>
      </c>
      <c r="AJ10" s="5" t="str">
        <f t="shared" si="1"/>
        <v>Assam</v>
      </c>
      <c r="AK10" s="5">
        <f t="shared" si="2"/>
        <v>15798149</v>
      </c>
      <c r="AM10" s="5" t="str">
        <f t="shared" si="3"/>
        <v>Assam</v>
      </c>
      <c r="AN10" s="5">
        <f t="shared" si="4"/>
        <v>0</v>
      </c>
      <c r="AP10" s="5" t="str">
        <f t="shared" si="5"/>
        <v>Assam</v>
      </c>
      <c r="AQ10" s="5">
        <f t="shared" si="6"/>
        <v>19862945</v>
      </c>
      <c r="AS10" s="5" t="str">
        <f t="shared" si="7"/>
        <v>Assam</v>
      </c>
      <c r="AT10" s="5">
        <f t="shared" si="8"/>
        <v>7957353</v>
      </c>
      <c r="AV10" s="5" t="str">
        <f t="shared" si="9"/>
        <v>Assam</v>
      </c>
      <c r="AW10" s="5">
        <f t="shared" si="10"/>
        <v>0</v>
      </c>
      <c r="AY10" s="5" t="str">
        <f t="shared" si="11"/>
        <v>Assam</v>
      </c>
      <c r="AZ10" s="5">
        <f t="shared" si="12"/>
        <v>0</v>
      </c>
    </row>
    <row r="11" spans="1:52" ht="14.5">
      <c r="A11" s="5" t="s">
        <v>80</v>
      </c>
      <c r="B11" s="5" t="s">
        <v>80</v>
      </c>
      <c r="C11" s="5" t="s">
        <v>101</v>
      </c>
      <c r="D11" s="5" t="s">
        <v>101</v>
      </c>
      <c r="E11" s="5">
        <v>3392764</v>
      </c>
      <c r="F11" s="18">
        <v>44161</v>
      </c>
      <c r="G11" s="5">
        <v>2321031</v>
      </c>
      <c r="H11" s="5">
        <v>1521177</v>
      </c>
      <c r="I11" s="5">
        <v>138482</v>
      </c>
      <c r="J11" s="5">
        <v>1124</v>
      </c>
      <c r="K11" s="5">
        <v>136989</v>
      </c>
      <c r="L11" s="5">
        <v>766581</v>
      </c>
      <c r="O11" s="78" t="s">
        <v>100</v>
      </c>
      <c r="P11" s="79">
        <v>101306708</v>
      </c>
      <c r="Q11" s="80">
        <v>17048923</v>
      </c>
      <c r="R11" s="80">
        <v>706087</v>
      </c>
      <c r="S11" s="80">
        <v>48738989</v>
      </c>
      <c r="T11" s="80">
        <v>17935555</v>
      </c>
      <c r="U11" s="80">
        <v>696454</v>
      </c>
      <c r="V11" s="81">
        <v>9586</v>
      </c>
      <c r="X11" s="5" t="str">
        <f t="shared" ref="X11:AE11" si="23">O11</f>
        <v>Bihar</v>
      </c>
      <c r="Y11" s="5">
        <f t="shared" si="23"/>
        <v>101306708</v>
      </c>
      <c r="Z11" s="5">
        <f t="shared" si="23"/>
        <v>17048923</v>
      </c>
      <c r="AA11" s="5">
        <f t="shared" si="23"/>
        <v>706087</v>
      </c>
      <c r="AB11" s="5">
        <f t="shared" si="23"/>
        <v>48738989</v>
      </c>
      <c r="AC11" s="5">
        <f t="shared" si="23"/>
        <v>17935555</v>
      </c>
      <c r="AD11" s="5">
        <f t="shared" si="23"/>
        <v>696454</v>
      </c>
      <c r="AE11" s="5">
        <f t="shared" si="23"/>
        <v>9586</v>
      </c>
      <c r="AG11" s="5" t="str">
        <f t="shared" ref="AG11:AH11" si="24">X11</f>
        <v>Bihar</v>
      </c>
      <c r="AH11" s="5">
        <f t="shared" si="24"/>
        <v>101306708</v>
      </c>
      <c r="AJ11" s="5" t="str">
        <f t="shared" si="1"/>
        <v>Bihar</v>
      </c>
      <c r="AK11" s="5">
        <f t="shared" si="2"/>
        <v>17048923</v>
      </c>
      <c r="AM11" s="5" t="str">
        <f t="shared" si="3"/>
        <v>Bihar</v>
      </c>
      <c r="AN11" s="5">
        <f t="shared" si="4"/>
        <v>706087</v>
      </c>
      <c r="AP11" s="5" t="str">
        <f t="shared" si="5"/>
        <v>Bihar</v>
      </c>
      <c r="AQ11" s="5">
        <f t="shared" si="6"/>
        <v>48738989</v>
      </c>
      <c r="AS11" s="5" t="str">
        <f t="shared" si="7"/>
        <v>Bihar</v>
      </c>
      <c r="AT11" s="5">
        <f t="shared" si="8"/>
        <v>17935555</v>
      </c>
      <c r="AV11" s="5" t="str">
        <f t="shared" si="9"/>
        <v>Bihar</v>
      </c>
      <c r="AW11" s="5">
        <f t="shared" si="10"/>
        <v>696454</v>
      </c>
      <c r="AY11" s="5" t="str">
        <f t="shared" si="11"/>
        <v>Bihar</v>
      </c>
      <c r="AZ11" s="5">
        <f t="shared" si="12"/>
        <v>9586</v>
      </c>
    </row>
    <row r="12" spans="1:52" ht="14.5">
      <c r="A12" s="5" t="s">
        <v>80</v>
      </c>
      <c r="B12" s="5" t="s">
        <v>80</v>
      </c>
      <c r="C12" s="5" t="s">
        <v>103</v>
      </c>
      <c r="D12" s="5" t="s">
        <v>103</v>
      </c>
      <c r="E12" s="5">
        <v>2966082</v>
      </c>
      <c r="F12" s="18">
        <v>44161</v>
      </c>
      <c r="G12" s="5">
        <v>2143402</v>
      </c>
      <c r="H12" s="5">
        <v>1403240</v>
      </c>
      <c r="I12" s="5">
        <v>146388</v>
      </c>
      <c r="J12" s="5">
        <v>1053</v>
      </c>
      <c r="K12" s="5">
        <v>144919</v>
      </c>
      <c r="L12" s="5">
        <v>756158</v>
      </c>
      <c r="O12" s="78" t="s">
        <v>102</v>
      </c>
      <c r="P12" s="79">
        <v>1055450</v>
      </c>
      <c r="Q12" s="80">
        <v>825526</v>
      </c>
      <c r="R12" s="80">
        <v>65351</v>
      </c>
      <c r="S12" s="80">
        <v>926035</v>
      </c>
      <c r="T12" s="80">
        <v>546981</v>
      </c>
      <c r="U12" s="80">
        <v>64495</v>
      </c>
      <c r="V12" s="81">
        <v>820</v>
      </c>
      <c r="X12" s="5" t="str">
        <f t="shared" ref="X12:AE12" si="25">O12</f>
        <v>Chandigarh</v>
      </c>
      <c r="Y12" s="5">
        <f t="shared" si="25"/>
        <v>1055450</v>
      </c>
      <c r="Z12" s="5">
        <f t="shared" si="25"/>
        <v>825526</v>
      </c>
      <c r="AA12" s="5">
        <f t="shared" si="25"/>
        <v>65351</v>
      </c>
      <c r="AB12" s="5">
        <f t="shared" si="25"/>
        <v>926035</v>
      </c>
      <c r="AC12" s="5">
        <f t="shared" si="25"/>
        <v>546981</v>
      </c>
      <c r="AD12" s="5">
        <f t="shared" si="25"/>
        <v>64495</v>
      </c>
      <c r="AE12" s="5">
        <f t="shared" si="25"/>
        <v>820</v>
      </c>
      <c r="AG12" s="5" t="str">
        <f t="shared" ref="AG12:AH12" si="26">X12</f>
        <v>Chandigarh</v>
      </c>
      <c r="AH12" s="5">
        <f t="shared" si="26"/>
        <v>1055450</v>
      </c>
      <c r="AJ12" s="5" t="str">
        <f t="shared" si="1"/>
        <v>Chandigarh</v>
      </c>
      <c r="AK12" s="5">
        <f t="shared" si="2"/>
        <v>825526</v>
      </c>
      <c r="AM12" s="5" t="str">
        <f t="shared" si="3"/>
        <v>Chandigarh</v>
      </c>
      <c r="AN12" s="5">
        <f t="shared" si="4"/>
        <v>65351</v>
      </c>
      <c r="AP12" s="5" t="str">
        <f t="shared" si="5"/>
        <v>Chandigarh</v>
      </c>
      <c r="AQ12" s="5">
        <f t="shared" si="6"/>
        <v>926035</v>
      </c>
      <c r="AS12" s="5" t="str">
        <f t="shared" si="7"/>
        <v>Chandigarh</v>
      </c>
      <c r="AT12" s="5">
        <f t="shared" si="8"/>
        <v>546981</v>
      </c>
      <c r="AV12" s="5" t="str">
        <f t="shared" si="9"/>
        <v>Chandigarh</v>
      </c>
      <c r="AW12" s="5">
        <f t="shared" si="10"/>
        <v>64495</v>
      </c>
      <c r="AY12" s="5" t="str">
        <f t="shared" si="11"/>
        <v>Chandigarh</v>
      </c>
      <c r="AZ12" s="5">
        <f t="shared" si="12"/>
        <v>820</v>
      </c>
    </row>
    <row r="13" spans="1:52" ht="14.5">
      <c r="A13" s="5" t="s">
        <v>80</v>
      </c>
      <c r="B13" s="5" t="s">
        <v>80</v>
      </c>
      <c r="C13" s="5" t="s">
        <v>105</v>
      </c>
      <c r="D13" s="5" t="s">
        <v>105</v>
      </c>
      <c r="E13" s="5">
        <v>2699471</v>
      </c>
      <c r="F13" s="18">
        <v>44161</v>
      </c>
      <c r="G13" s="5">
        <v>1630248</v>
      </c>
      <c r="H13" s="5">
        <v>974734</v>
      </c>
      <c r="I13" s="5">
        <v>123109</v>
      </c>
      <c r="J13" s="5">
        <v>786</v>
      </c>
      <c r="K13" s="5">
        <v>122136</v>
      </c>
      <c r="L13" s="5">
        <v>732453</v>
      </c>
      <c r="O13" s="78" t="s">
        <v>104</v>
      </c>
      <c r="P13" s="79">
        <v>23990834</v>
      </c>
      <c r="Q13" s="80">
        <v>710913</v>
      </c>
      <c r="R13" s="80">
        <v>824700</v>
      </c>
      <c r="S13" s="80">
        <v>11843911</v>
      </c>
      <c r="T13" s="80">
        <v>5523958</v>
      </c>
      <c r="U13" s="80">
        <v>813676</v>
      </c>
      <c r="V13" s="81">
        <v>10758</v>
      </c>
      <c r="X13" s="5" t="str">
        <f t="shared" ref="X13:AE13" si="27">O13</f>
        <v>Chattisgarh</v>
      </c>
      <c r="Y13" s="5">
        <f t="shared" si="27"/>
        <v>23990834</v>
      </c>
      <c r="Z13" s="5">
        <f t="shared" si="27"/>
        <v>710913</v>
      </c>
      <c r="AA13" s="5">
        <f t="shared" si="27"/>
        <v>824700</v>
      </c>
      <c r="AB13" s="5">
        <f t="shared" si="27"/>
        <v>11843911</v>
      </c>
      <c r="AC13" s="5">
        <f t="shared" si="27"/>
        <v>5523958</v>
      </c>
      <c r="AD13" s="5">
        <f t="shared" si="27"/>
        <v>813676</v>
      </c>
      <c r="AE13" s="5">
        <f t="shared" si="27"/>
        <v>10758</v>
      </c>
      <c r="AG13" s="5" t="str">
        <f t="shared" ref="AG13:AH13" si="28">X13</f>
        <v>Chattisgarh</v>
      </c>
      <c r="AH13" s="5">
        <f t="shared" si="28"/>
        <v>23990834</v>
      </c>
      <c r="AJ13" s="5" t="str">
        <f t="shared" si="1"/>
        <v>Chattisgarh</v>
      </c>
      <c r="AK13" s="5">
        <f t="shared" si="2"/>
        <v>710913</v>
      </c>
      <c r="AM13" s="5" t="str">
        <f t="shared" si="3"/>
        <v>Chattisgarh</v>
      </c>
      <c r="AN13" s="5">
        <f t="shared" si="4"/>
        <v>824700</v>
      </c>
      <c r="AP13" s="5" t="str">
        <f t="shared" si="5"/>
        <v>Chattisgarh</v>
      </c>
      <c r="AQ13" s="5">
        <f t="shared" si="6"/>
        <v>11843911</v>
      </c>
      <c r="AS13" s="5" t="str">
        <f t="shared" si="7"/>
        <v>Chattisgarh</v>
      </c>
      <c r="AT13" s="5">
        <f t="shared" si="8"/>
        <v>5523958</v>
      </c>
      <c r="AV13" s="5" t="str">
        <f t="shared" si="9"/>
        <v>Chattisgarh</v>
      </c>
      <c r="AW13" s="5">
        <f t="shared" si="10"/>
        <v>813676</v>
      </c>
      <c r="AY13" s="5" t="str">
        <f t="shared" si="11"/>
        <v>Chattisgarh</v>
      </c>
      <c r="AZ13" s="5">
        <f t="shared" si="12"/>
        <v>10758</v>
      </c>
    </row>
    <row r="14" spans="1:52" ht="14.5">
      <c r="A14" s="5" t="s">
        <v>80</v>
      </c>
      <c r="B14" s="5" t="s">
        <v>80</v>
      </c>
      <c r="C14" s="5" t="s">
        <v>107</v>
      </c>
      <c r="D14" s="5" t="s">
        <v>107</v>
      </c>
      <c r="E14" s="5">
        <v>4288113</v>
      </c>
      <c r="F14" s="18">
        <v>44161</v>
      </c>
      <c r="G14" s="5">
        <v>2999432</v>
      </c>
      <c r="H14" s="5">
        <v>1864960</v>
      </c>
      <c r="I14" s="5">
        <v>157737</v>
      </c>
      <c r="J14" s="5">
        <v>1127</v>
      </c>
      <c r="K14" s="5">
        <v>156492</v>
      </c>
      <c r="L14" s="5">
        <v>823851</v>
      </c>
      <c r="O14" s="78" t="s">
        <v>106</v>
      </c>
      <c r="P14" s="79">
        <v>586956</v>
      </c>
      <c r="Q14" s="80">
        <v>77750</v>
      </c>
      <c r="R14" s="80">
        <v>10681</v>
      </c>
      <c r="S14" s="80">
        <v>660753</v>
      </c>
      <c r="T14" s="80">
        <v>370253</v>
      </c>
      <c r="U14" s="80">
        <v>10644</v>
      </c>
      <c r="V14" s="81">
        <v>4</v>
      </c>
      <c r="X14" s="5" t="str">
        <f t="shared" ref="X14:AE14" si="29">O14</f>
        <v>Daman and Diu</v>
      </c>
      <c r="Y14" s="5">
        <f t="shared" si="29"/>
        <v>586956</v>
      </c>
      <c r="Z14" s="5">
        <f t="shared" si="29"/>
        <v>77750</v>
      </c>
      <c r="AA14" s="5">
        <f t="shared" si="29"/>
        <v>10681</v>
      </c>
      <c r="AB14" s="5">
        <f t="shared" si="29"/>
        <v>660753</v>
      </c>
      <c r="AC14" s="5">
        <f t="shared" si="29"/>
        <v>370253</v>
      </c>
      <c r="AD14" s="5">
        <f t="shared" si="29"/>
        <v>10644</v>
      </c>
      <c r="AE14" s="5">
        <f t="shared" si="29"/>
        <v>4</v>
      </c>
      <c r="AG14" s="5" t="str">
        <f t="shared" ref="AG14:AH14" si="30">X14</f>
        <v>Daman and Diu</v>
      </c>
      <c r="AH14" s="5">
        <f t="shared" si="30"/>
        <v>586956</v>
      </c>
      <c r="AJ14" s="5" t="str">
        <f t="shared" si="1"/>
        <v>Daman and Diu</v>
      </c>
      <c r="AK14" s="5">
        <f t="shared" si="2"/>
        <v>77750</v>
      </c>
      <c r="AM14" s="5" t="str">
        <f t="shared" si="3"/>
        <v>Daman and Diu</v>
      </c>
      <c r="AN14" s="5">
        <f t="shared" si="4"/>
        <v>10681</v>
      </c>
      <c r="AP14" s="5" t="str">
        <f t="shared" si="5"/>
        <v>Daman and Diu</v>
      </c>
      <c r="AQ14" s="5">
        <f t="shared" si="6"/>
        <v>660753</v>
      </c>
      <c r="AS14" s="5" t="str">
        <f t="shared" si="7"/>
        <v>Daman and Diu</v>
      </c>
      <c r="AT14" s="5">
        <f t="shared" si="8"/>
        <v>370253</v>
      </c>
      <c r="AV14" s="5" t="str">
        <f t="shared" si="9"/>
        <v>Daman and Diu</v>
      </c>
      <c r="AW14" s="5">
        <f t="shared" si="10"/>
        <v>10644</v>
      </c>
      <c r="AY14" s="5" t="str">
        <f t="shared" si="11"/>
        <v>Daman and Diu</v>
      </c>
      <c r="AZ14" s="5">
        <f t="shared" si="12"/>
        <v>4</v>
      </c>
    </row>
    <row r="15" spans="1:52" ht="14.5">
      <c r="A15" s="5" t="s">
        <v>80</v>
      </c>
      <c r="B15" s="5" t="s">
        <v>80</v>
      </c>
      <c r="C15" s="5" t="s">
        <v>109</v>
      </c>
      <c r="D15" s="5" t="s">
        <v>109</v>
      </c>
      <c r="E15" s="5">
        <v>2342868</v>
      </c>
      <c r="F15" s="18">
        <v>44161</v>
      </c>
      <c r="G15" s="5">
        <v>1393491</v>
      </c>
      <c r="H15" s="5">
        <v>996097</v>
      </c>
      <c r="I15" s="5">
        <v>82967</v>
      </c>
      <c r="J15" s="5">
        <v>672</v>
      </c>
      <c r="K15" s="5">
        <v>82231</v>
      </c>
      <c r="L15" s="5">
        <v>572916</v>
      </c>
      <c r="O15" s="78" t="s">
        <v>108</v>
      </c>
      <c r="P15" s="79">
        <v>19814000</v>
      </c>
      <c r="Q15" s="80">
        <v>30147688</v>
      </c>
      <c r="R15" s="80">
        <v>1439870</v>
      </c>
      <c r="S15" s="80">
        <v>13055636</v>
      </c>
      <c r="T15" s="80">
        <v>7425404</v>
      </c>
      <c r="U15" s="80">
        <v>1414431</v>
      </c>
      <c r="V15" s="81">
        <v>25091</v>
      </c>
      <c r="X15" s="5" t="str">
        <f t="shared" ref="X15:AE15" si="31">O15</f>
        <v>Delhi</v>
      </c>
      <c r="Y15" s="5">
        <f t="shared" si="31"/>
        <v>19814000</v>
      </c>
      <c r="Z15" s="5">
        <f t="shared" si="31"/>
        <v>30147688</v>
      </c>
      <c r="AA15" s="5">
        <f t="shared" si="31"/>
        <v>1439870</v>
      </c>
      <c r="AB15" s="5">
        <f t="shared" si="31"/>
        <v>13055636</v>
      </c>
      <c r="AC15" s="5">
        <f t="shared" si="31"/>
        <v>7425404</v>
      </c>
      <c r="AD15" s="5">
        <f t="shared" si="31"/>
        <v>1414431</v>
      </c>
      <c r="AE15" s="5">
        <f t="shared" si="31"/>
        <v>25091</v>
      </c>
      <c r="AG15" s="5" t="str">
        <f t="shared" ref="AG15:AH15" si="32">X15</f>
        <v>Delhi</v>
      </c>
      <c r="AH15" s="5">
        <f t="shared" si="32"/>
        <v>19814000</v>
      </c>
      <c r="AJ15" s="5" t="str">
        <f t="shared" si="1"/>
        <v>Delhi</v>
      </c>
      <c r="AK15" s="5">
        <f t="shared" si="2"/>
        <v>30147688</v>
      </c>
      <c r="AM15" s="5" t="str">
        <f t="shared" si="3"/>
        <v>Delhi</v>
      </c>
      <c r="AN15" s="5">
        <f t="shared" si="4"/>
        <v>1439870</v>
      </c>
      <c r="AP15" s="5" t="str">
        <f t="shared" si="5"/>
        <v>Delhi</v>
      </c>
      <c r="AQ15" s="5">
        <f t="shared" si="6"/>
        <v>13055636</v>
      </c>
      <c r="AS15" s="5" t="str">
        <f t="shared" si="7"/>
        <v>Delhi</v>
      </c>
      <c r="AT15" s="5">
        <f t="shared" si="8"/>
        <v>7425404</v>
      </c>
      <c r="AV15" s="5" t="str">
        <f t="shared" si="9"/>
        <v>Delhi</v>
      </c>
      <c r="AW15" s="5">
        <f t="shared" si="10"/>
        <v>1414431</v>
      </c>
      <c r="AY15" s="5" t="str">
        <f t="shared" si="11"/>
        <v>Delhi</v>
      </c>
      <c r="AZ15" s="5">
        <f t="shared" si="12"/>
        <v>25091</v>
      </c>
    </row>
    <row r="16" spans="1:52" ht="14.5">
      <c r="A16" s="5" t="s">
        <v>80</v>
      </c>
      <c r="B16" s="5" t="s">
        <v>80</v>
      </c>
      <c r="C16" s="5" t="s">
        <v>111</v>
      </c>
      <c r="D16" s="5" t="s">
        <v>111</v>
      </c>
      <c r="E16" s="5">
        <v>3934782</v>
      </c>
      <c r="F16" s="18">
        <v>44161</v>
      </c>
      <c r="G16" s="5">
        <v>2525317</v>
      </c>
      <c r="H16" s="5">
        <v>1778807</v>
      </c>
      <c r="I16" s="5">
        <v>179077</v>
      </c>
      <c r="J16" s="5">
        <v>1117</v>
      </c>
      <c r="K16" s="5">
        <v>177680</v>
      </c>
      <c r="L16" s="5">
        <v>882636</v>
      </c>
      <c r="O16" s="78" t="s">
        <v>110</v>
      </c>
      <c r="P16" s="79">
        <v>1457723</v>
      </c>
      <c r="Q16" s="80">
        <v>714283</v>
      </c>
      <c r="R16" s="80">
        <v>0</v>
      </c>
      <c r="S16" s="80">
        <v>1262558</v>
      </c>
      <c r="T16" s="80">
        <v>911082</v>
      </c>
      <c r="U16" s="80">
        <v>0</v>
      </c>
      <c r="V16" s="81">
        <v>0</v>
      </c>
      <c r="X16" s="5" t="str">
        <f t="shared" ref="X16:AE16" si="33">O16</f>
        <v>Goa</v>
      </c>
      <c r="Y16" s="5">
        <f t="shared" si="33"/>
        <v>1457723</v>
      </c>
      <c r="Z16" s="5">
        <f t="shared" si="33"/>
        <v>714283</v>
      </c>
      <c r="AA16" s="5">
        <f t="shared" si="33"/>
        <v>0</v>
      </c>
      <c r="AB16" s="5">
        <f t="shared" si="33"/>
        <v>1262558</v>
      </c>
      <c r="AC16" s="5">
        <f t="shared" si="33"/>
        <v>911082</v>
      </c>
      <c r="AD16" s="5">
        <f t="shared" si="33"/>
        <v>0</v>
      </c>
      <c r="AE16" s="5">
        <f t="shared" si="33"/>
        <v>0</v>
      </c>
      <c r="AG16" s="5" t="str">
        <f t="shared" ref="AG16:AH16" si="34">X16</f>
        <v>Goa</v>
      </c>
      <c r="AH16" s="5">
        <f t="shared" si="34"/>
        <v>1457723</v>
      </c>
      <c r="AJ16" s="5" t="str">
        <f t="shared" si="1"/>
        <v>Goa</v>
      </c>
      <c r="AK16" s="5">
        <f t="shared" si="2"/>
        <v>714283</v>
      </c>
      <c r="AM16" s="5" t="str">
        <f t="shared" si="3"/>
        <v>Goa</v>
      </c>
      <c r="AN16" s="5">
        <f t="shared" si="4"/>
        <v>0</v>
      </c>
      <c r="AP16" s="5" t="str">
        <f t="shared" si="5"/>
        <v>Goa</v>
      </c>
      <c r="AQ16" s="5">
        <f t="shared" si="6"/>
        <v>1262558</v>
      </c>
      <c r="AS16" s="5" t="str">
        <f t="shared" si="7"/>
        <v>Goa</v>
      </c>
      <c r="AT16" s="5">
        <f t="shared" si="8"/>
        <v>911082</v>
      </c>
      <c r="AV16" s="5" t="str">
        <f t="shared" si="9"/>
        <v>Goa</v>
      </c>
      <c r="AW16" s="5">
        <f t="shared" si="10"/>
        <v>0</v>
      </c>
      <c r="AY16" s="5" t="str">
        <f t="shared" si="11"/>
        <v>Goa</v>
      </c>
      <c r="AZ16" s="5">
        <f t="shared" si="12"/>
        <v>0</v>
      </c>
    </row>
    <row r="17" spans="1:52" ht="14.5">
      <c r="A17" s="5" t="s">
        <v>80</v>
      </c>
      <c r="B17" s="5" t="s">
        <v>80</v>
      </c>
      <c r="C17" s="5" t="s">
        <v>113</v>
      </c>
      <c r="D17" s="5" t="s">
        <v>113</v>
      </c>
      <c r="E17" s="5">
        <v>2884524</v>
      </c>
      <c r="F17" s="18">
        <v>44161</v>
      </c>
      <c r="G17" s="5">
        <v>1824032</v>
      </c>
      <c r="H17" s="5">
        <v>1328711</v>
      </c>
      <c r="I17" s="5">
        <v>115623</v>
      </c>
      <c r="J17" s="5">
        <v>644</v>
      </c>
      <c r="K17" s="5">
        <v>114904</v>
      </c>
      <c r="L17" s="5">
        <v>729572</v>
      </c>
      <c r="O17" s="78" t="s">
        <v>112</v>
      </c>
      <c r="P17" s="79">
        <v>64845397</v>
      </c>
      <c r="Q17" s="80">
        <v>11313267</v>
      </c>
      <c r="R17" s="80">
        <v>826415</v>
      </c>
      <c r="S17" s="80">
        <v>44735126</v>
      </c>
      <c r="T17" s="80">
        <v>25971369</v>
      </c>
      <c r="U17" s="80">
        <v>816124</v>
      </c>
      <c r="V17" s="81">
        <v>10086</v>
      </c>
      <c r="X17" s="5" t="str">
        <f t="shared" ref="X17:AE17" si="35">O17</f>
        <v>Gujarat</v>
      </c>
      <c r="Y17" s="5">
        <f t="shared" si="35"/>
        <v>64845397</v>
      </c>
      <c r="Z17" s="5">
        <f t="shared" si="35"/>
        <v>11313267</v>
      </c>
      <c r="AA17" s="5">
        <f t="shared" si="35"/>
        <v>826415</v>
      </c>
      <c r="AB17" s="5">
        <f t="shared" si="35"/>
        <v>44735126</v>
      </c>
      <c r="AC17" s="5">
        <f t="shared" si="35"/>
        <v>25971369</v>
      </c>
      <c r="AD17" s="5">
        <f t="shared" si="35"/>
        <v>816124</v>
      </c>
      <c r="AE17" s="5">
        <f t="shared" si="35"/>
        <v>10086</v>
      </c>
      <c r="AG17" s="5" t="str">
        <f t="shared" ref="AG17:AH17" si="36">X17</f>
        <v>Gujarat</v>
      </c>
      <c r="AH17" s="5">
        <f t="shared" si="36"/>
        <v>64845397</v>
      </c>
      <c r="AJ17" s="5" t="str">
        <f t="shared" si="1"/>
        <v>Gujarat</v>
      </c>
      <c r="AK17" s="5">
        <f t="shared" si="2"/>
        <v>11313267</v>
      </c>
      <c r="AM17" s="5" t="str">
        <f t="shared" si="3"/>
        <v>Gujarat</v>
      </c>
      <c r="AN17" s="5">
        <f t="shared" si="4"/>
        <v>826415</v>
      </c>
      <c r="AP17" s="5" t="str">
        <f t="shared" si="5"/>
        <v>Gujarat</v>
      </c>
      <c r="AQ17" s="5">
        <f t="shared" si="6"/>
        <v>44735126</v>
      </c>
      <c r="AS17" s="5" t="str">
        <f t="shared" si="7"/>
        <v>Gujarat</v>
      </c>
      <c r="AT17" s="5">
        <f t="shared" si="8"/>
        <v>25971369</v>
      </c>
      <c r="AV17" s="5" t="str">
        <f t="shared" si="9"/>
        <v>Gujarat</v>
      </c>
      <c r="AW17" s="5">
        <f t="shared" si="10"/>
        <v>816124</v>
      </c>
      <c r="AY17" s="5" t="str">
        <f t="shared" si="11"/>
        <v>Gujarat</v>
      </c>
      <c r="AZ17" s="5">
        <f t="shared" si="12"/>
        <v>10086</v>
      </c>
    </row>
    <row r="18" spans="1:52" ht="14.5">
      <c r="A18" s="5" t="s">
        <v>96</v>
      </c>
      <c r="B18" s="5" t="s">
        <v>96</v>
      </c>
      <c r="C18" s="5" t="s">
        <v>115</v>
      </c>
      <c r="D18" s="5" t="s">
        <v>115</v>
      </c>
      <c r="E18" s="5">
        <v>21089</v>
      </c>
      <c r="F18" s="18">
        <v>44224</v>
      </c>
      <c r="G18" s="5">
        <v>11695</v>
      </c>
      <c r="H18" s="5">
        <v>7957</v>
      </c>
      <c r="I18" s="5">
        <v>1068</v>
      </c>
      <c r="J18" s="5">
        <v>3</v>
      </c>
      <c r="K18" s="5">
        <v>1065</v>
      </c>
      <c r="L18" s="5">
        <v>3379</v>
      </c>
      <c r="O18" s="78" t="s">
        <v>114</v>
      </c>
      <c r="P18" s="79">
        <v>25855357</v>
      </c>
      <c r="Q18" s="80">
        <v>4333765</v>
      </c>
      <c r="R18" s="80">
        <v>771252</v>
      </c>
      <c r="S18" s="80">
        <v>17772039</v>
      </c>
      <c r="T18" s="80">
        <v>8114801</v>
      </c>
      <c r="U18" s="80">
        <v>761068</v>
      </c>
      <c r="V18" s="81">
        <v>10049</v>
      </c>
      <c r="X18" s="5" t="str">
        <f t="shared" ref="X18:AE18" si="37">O18</f>
        <v>Haryana</v>
      </c>
      <c r="Y18" s="5">
        <f t="shared" si="37"/>
        <v>25855357</v>
      </c>
      <c r="Z18" s="5">
        <f t="shared" si="37"/>
        <v>4333765</v>
      </c>
      <c r="AA18" s="5">
        <f t="shared" si="37"/>
        <v>771252</v>
      </c>
      <c r="AB18" s="5">
        <f t="shared" si="37"/>
        <v>17772039</v>
      </c>
      <c r="AC18" s="5">
        <f t="shared" si="37"/>
        <v>8114801</v>
      </c>
      <c r="AD18" s="5">
        <f t="shared" si="37"/>
        <v>761068</v>
      </c>
      <c r="AE18" s="5">
        <f t="shared" si="37"/>
        <v>10049</v>
      </c>
      <c r="AG18" s="5" t="str">
        <f t="shared" ref="AG18:AH18" si="38">X18</f>
        <v>Haryana</v>
      </c>
      <c r="AH18" s="5">
        <f t="shared" si="38"/>
        <v>25855357</v>
      </c>
      <c r="AJ18" s="5" t="str">
        <f t="shared" si="1"/>
        <v>Haryana</v>
      </c>
      <c r="AK18" s="5">
        <f t="shared" si="2"/>
        <v>4333765</v>
      </c>
      <c r="AM18" s="5" t="str">
        <f t="shared" si="3"/>
        <v>Haryana</v>
      </c>
      <c r="AN18" s="5">
        <f t="shared" si="4"/>
        <v>771252</v>
      </c>
      <c r="AP18" s="5" t="str">
        <f t="shared" si="5"/>
        <v>Haryana</v>
      </c>
      <c r="AQ18" s="5">
        <f t="shared" si="6"/>
        <v>17772039</v>
      </c>
      <c r="AS18" s="5" t="str">
        <f t="shared" si="7"/>
        <v>Haryana</v>
      </c>
      <c r="AT18" s="5">
        <f t="shared" si="8"/>
        <v>8114801</v>
      </c>
      <c r="AV18" s="5" t="str">
        <f t="shared" si="9"/>
        <v>Haryana</v>
      </c>
      <c r="AW18" s="5">
        <f t="shared" si="10"/>
        <v>761068</v>
      </c>
      <c r="AY18" s="5" t="str">
        <f t="shared" si="11"/>
        <v>Haryana</v>
      </c>
      <c r="AZ18" s="5">
        <f t="shared" si="12"/>
        <v>10049</v>
      </c>
    </row>
    <row r="19" spans="1:52" ht="14.5">
      <c r="A19" s="5" t="s">
        <v>96</v>
      </c>
      <c r="B19" s="5" t="s">
        <v>96</v>
      </c>
      <c r="C19" s="5" t="s">
        <v>117</v>
      </c>
      <c r="D19" s="5" t="s">
        <v>117</v>
      </c>
      <c r="E19" s="5">
        <v>235122</v>
      </c>
      <c r="F19" s="18">
        <v>44189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115210</v>
      </c>
      <c r="O19" s="78" t="s">
        <v>116</v>
      </c>
      <c r="P19" s="79">
        <v>6402216</v>
      </c>
      <c r="Q19" s="80">
        <v>538282</v>
      </c>
      <c r="R19" s="80">
        <v>206727</v>
      </c>
      <c r="S19" s="80">
        <v>5336363</v>
      </c>
      <c r="T19" s="80">
        <v>3174635</v>
      </c>
      <c r="U19" s="80">
        <v>201669</v>
      </c>
      <c r="V19" s="81">
        <v>3451</v>
      </c>
      <c r="X19" s="5" t="str">
        <f t="shared" ref="X19:AE19" si="39">O19</f>
        <v>Himachal Pradesh</v>
      </c>
      <c r="Y19" s="5">
        <f t="shared" si="39"/>
        <v>6402216</v>
      </c>
      <c r="Z19" s="5">
        <f t="shared" si="39"/>
        <v>538282</v>
      </c>
      <c r="AA19" s="5">
        <f t="shared" si="39"/>
        <v>206727</v>
      </c>
      <c r="AB19" s="5">
        <f t="shared" si="39"/>
        <v>5336363</v>
      </c>
      <c r="AC19" s="5">
        <f t="shared" si="39"/>
        <v>3174635</v>
      </c>
      <c r="AD19" s="5">
        <f t="shared" si="39"/>
        <v>201669</v>
      </c>
      <c r="AE19" s="5">
        <f t="shared" si="39"/>
        <v>3451</v>
      </c>
      <c r="AG19" s="5" t="str">
        <f t="shared" ref="AG19:AH19" si="40">X19</f>
        <v>Himachal Pradesh</v>
      </c>
      <c r="AH19" s="5">
        <f t="shared" si="40"/>
        <v>6402216</v>
      </c>
      <c r="AJ19" s="5" t="str">
        <f t="shared" si="1"/>
        <v>Himachal Pradesh</v>
      </c>
      <c r="AK19" s="5">
        <f t="shared" si="2"/>
        <v>538282</v>
      </c>
      <c r="AM19" s="5" t="str">
        <f t="shared" si="3"/>
        <v>Himachal Pradesh</v>
      </c>
      <c r="AN19" s="5">
        <f t="shared" si="4"/>
        <v>206727</v>
      </c>
      <c r="AP19" s="5" t="str">
        <f t="shared" si="5"/>
        <v>Himachal Pradesh</v>
      </c>
      <c r="AQ19" s="5">
        <f t="shared" si="6"/>
        <v>5336363</v>
      </c>
      <c r="AS19" s="5" t="str">
        <f t="shared" si="7"/>
        <v>Himachal Pradesh</v>
      </c>
      <c r="AT19" s="5">
        <f t="shared" si="8"/>
        <v>3174635</v>
      </c>
      <c r="AV19" s="5" t="str">
        <f t="shared" si="9"/>
        <v>Himachal Pradesh</v>
      </c>
      <c r="AW19" s="5">
        <f t="shared" si="10"/>
        <v>201669</v>
      </c>
      <c r="AY19" s="5" t="str">
        <f t="shared" si="11"/>
        <v>Himachal Pradesh</v>
      </c>
      <c r="AZ19" s="5">
        <f t="shared" si="12"/>
        <v>3451</v>
      </c>
    </row>
    <row r="20" spans="1:52" ht="14.5">
      <c r="A20" s="5" t="s">
        <v>96</v>
      </c>
      <c r="B20" s="5" t="s">
        <v>96</v>
      </c>
      <c r="C20" s="5" t="s">
        <v>119</v>
      </c>
      <c r="D20" s="5" t="s">
        <v>119</v>
      </c>
      <c r="E20" s="5">
        <v>147951</v>
      </c>
      <c r="F20" s="18">
        <v>44224</v>
      </c>
      <c r="G20" s="5">
        <v>88857</v>
      </c>
      <c r="H20" s="5">
        <v>55361</v>
      </c>
      <c r="I20" s="5">
        <v>3807</v>
      </c>
      <c r="J20" s="5">
        <v>22</v>
      </c>
      <c r="K20" s="5">
        <v>3780</v>
      </c>
      <c r="L20" s="5">
        <v>25764</v>
      </c>
      <c r="O20" s="78" t="s">
        <v>118</v>
      </c>
      <c r="P20" s="79">
        <v>12258093</v>
      </c>
      <c r="Q20" s="80">
        <v>6032800</v>
      </c>
      <c r="R20" s="80">
        <v>332249</v>
      </c>
      <c r="S20" s="80">
        <v>9511010</v>
      </c>
      <c r="T20" s="80">
        <v>5146748</v>
      </c>
      <c r="U20" s="80">
        <v>326915</v>
      </c>
      <c r="V20" s="81">
        <v>4432</v>
      </c>
      <c r="X20" s="5" t="str">
        <f t="shared" ref="X20:AE20" si="41">O20</f>
        <v>Jammu and Kashmir</v>
      </c>
      <c r="Y20" s="5">
        <f t="shared" si="41"/>
        <v>12258093</v>
      </c>
      <c r="Z20" s="5">
        <f t="shared" si="41"/>
        <v>6032800</v>
      </c>
      <c r="AA20" s="5">
        <f t="shared" si="41"/>
        <v>332249</v>
      </c>
      <c r="AB20" s="5">
        <f t="shared" si="41"/>
        <v>9511010</v>
      </c>
      <c r="AC20" s="5">
        <f t="shared" si="41"/>
        <v>5146748</v>
      </c>
      <c r="AD20" s="5">
        <f t="shared" si="41"/>
        <v>326915</v>
      </c>
      <c r="AE20" s="5">
        <f t="shared" si="41"/>
        <v>4432</v>
      </c>
      <c r="AG20" s="5" t="str">
        <f t="shared" ref="AG20:AH20" si="42">X20</f>
        <v>Jammu and Kashmir</v>
      </c>
      <c r="AH20" s="5">
        <f t="shared" si="42"/>
        <v>12258093</v>
      </c>
      <c r="AJ20" s="5" t="str">
        <f t="shared" si="1"/>
        <v>Jammu and Kashmir</v>
      </c>
      <c r="AK20" s="5">
        <f t="shared" si="2"/>
        <v>6032800</v>
      </c>
      <c r="AM20" s="5" t="str">
        <f t="shared" si="3"/>
        <v>Jammu and Kashmir</v>
      </c>
      <c r="AN20" s="5">
        <f t="shared" si="4"/>
        <v>332249</v>
      </c>
      <c r="AP20" s="5" t="str">
        <f t="shared" si="5"/>
        <v>Jammu and Kashmir</v>
      </c>
      <c r="AQ20" s="5">
        <f t="shared" si="6"/>
        <v>9511010</v>
      </c>
      <c r="AS20" s="5" t="str">
        <f t="shared" si="7"/>
        <v>Jammu and Kashmir</v>
      </c>
      <c r="AT20" s="5">
        <f t="shared" si="8"/>
        <v>5146748</v>
      </c>
      <c r="AV20" s="5" t="str">
        <f t="shared" si="9"/>
        <v>Jammu and Kashmir</v>
      </c>
      <c r="AW20" s="5">
        <f t="shared" si="10"/>
        <v>326915</v>
      </c>
      <c r="AY20" s="5" t="str">
        <f t="shared" si="11"/>
        <v>Jammu and Kashmir</v>
      </c>
      <c r="AZ20" s="5">
        <f t="shared" si="12"/>
        <v>4432</v>
      </c>
    </row>
    <row r="21" spans="1:52" ht="15.75" customHeight="1">
      <c r="A21" s="5" t="s">
        <v>96</v>
      </c>
      <c r="B21" s="5" t="s">
        <v>96</v>
      </c>
      <c r="C21" s="5" t="s">
        <v>121</v>
      </c>
      <c r="D21" s="5" t="s">
        <v>121</v>
      </c>
      <c r="E21" s="5">
        <v>78413</v>
      </c>
      <c r="F21" s="18">
        <v>44224</v>
      </c>
      <c r="G21" s="5">
        <v>22931</v>
      </c>
      <c r="H21" s="5">
        <v>15646</v>
      </c>
      <c r="I21" s="5">
        <v>1094</v>
      </c>
      <c r="J21" s="5">
        <v>0</v>
      </c>
      <c r="K21" s="5">
        <v>1094</v>
      </c>
      <c r="L21" s="5">
        <v>8036</v>
      </c>
      <c r="O21" s="78" t="s">
        <v>120</v>
      </c>
      <c r="P21" s="79">
        <v>32966238</v>
      </c>
      <c r="Q21" s="80">
        <v>9933657</v>
      </c>
      <c r="R21" s="80">
        <v>348764</v>
      </c>
      <c r="S21" s="80">
        <v>14983565</v>
      </c>
      <c r="T21" s="80">
        <v>5582373</v>
      </c>
      <c r="U21" s="80">
        <v>343518</v>
      </c>
      <c r="V21" s="81">
        <v>5138</v>
      </c>
      <c r="X21" s="5" t="str">
        <f t="shared" ref="X21:AE21" si="43">O21</f>
        <v>Jharkhand</v>
      </c>
      <c r="Y21" s="5">
        <f t="shared" si="43"/>
        <v>32966238</v>
      </c>
      <c r="Z21" s="5">
        <f t="shared" si="43"/>
        <v>9933657</v>
      </c>
      <c r="AA21" s="5">
        <f t="shared" si="43"/>
        <v>348764</v>
      </c>
      <c r="AB21" s="5">
        <f t="shared" si="43"/>
        <v>14983565</v>
      </c>
      <c r="AC21" s="5">
        <f t="shared" si="43"/>
        <v>5582373</v>
      </c>
      <c r="AD21" s="5">
        <f t="shared" si="43"/>
        <v>343518</v>
      </c>
      <c r="AE21" s="5">
        <f t="shared" si="43"/>
        <v>5138</v>
      </c>
      <c r="AG21" s="5" t="str">
        <f t="shared" ref="AG21:AH21" si="44">X21</f>
        <v>Jharkhand</v>
      </c>
      <c r="AH21" s="5">
        <f t="shared" si="44"/>
        <v>32966238</v>
      </c>
      <c r="AJ21" s="5" t="str">
        <f t="shared" si="1"/>
        <v>Jharkhand</v>
      </c>
      <c r="AK21" s="5">
        <f t="shared" si="2"/>
        <v>9933657</v>
      </c>
      <c r="AM21" s="5" t="str">
        <f t="shared" si="3"/>
        <v>Jharkhand</v>
      </c>
      <c r="AN21" s="5">
        <f t="shared" si="4"/>
        <v>348764</v>
      </c>
      <c r="AP21" s="5" t="str">
        <f t="shared" si="5"/>
        <v>Jharkhand</v>
      </c>
      <c r="AQ21" s="5">
        <f t="shared" si="6"/>
        <v>14983565</v>
      </c>
      <c r="AS21" s="5" t="str">
        <f t="shared" si="7"/>
        <v>Jharkhand</v>
      </c>
      <c r="AT21" s="5">
        <f t="shared" si="8"/>
        <v>5582373</v>
      </c>
      <c r="AV21" s="5" t="str">
        <f t="shared" si="9"/>
        <v>Jharkhand</v>
      </c>
      <c r="AW21" s="5">
        <f t="shared" si="10"/>
        <v>343518</v>
      </c>
      <c r="AY21" s="5" t="str">
        <f t="shared" si="11"/>
        <v>Jharkhand</v>
      </c>
      <c r="AZ21" s="5">
        <f t="shared" si="12"/>
        <v>5138</v>
      </c>
    </row>
    <row r="22" spans="1:52" ht="15.75" customHeight="1">
      <c r="A22" s="5" t="s">
        <v>96</v>
      </c>
      <c r="B22" s="5" t="s">
        <v>96</v>
      </c>
      <c r="C22" s="5" t="s">
        <v>123</v>
      </c>
      <c r="D22" s="5" t="s">
        <v>123</v>
      </c>
      <c r="E22" s="5">
        <v>99019</v>
      </c>
      <c r="F22" s="18">
        <v>44224</v>
      </c>
      <c r="G22" s="5">
        <v>54001</v>
      </c>
      <c r="H22" s="5">
        <v>39434</v>
      </c>
      <c r="I22" s="5">
        <v>3206</v>
      </c>
      <c r="J22" s="5">
        <v>17</v>
      </c>
      <c r="K22" s="5">
        <v>3183</v>
      </c>
      <c r="L22" s="5">
        <v>23470</v>
      </c>
      <c r="O22" s="78" t="s">
        <v>122</v>
      </c>
      <c r="P22" s="79">
        <v>61047156</v>
      </c>
      <c r="Q22" s="80">
        <v>11285476</v>
      </c>
      <c r="R22" s="80">
        <v>2988297</v>
      </c>
      <c r="S22" s="80">
        <v>42496209</v>
      </c>
      <c r="T22" s="80">
        <v>22857316</v>
      </c>
      <c r="U22" s="80">
        <v>2941545</v>
      </c>
      <c r="V22" s="81">
        <v>38079</v>
      </c>
      <c r="X22" s="5" t="str">
        <f t="shared" ref="X22:AE22" si="45">O22</f>
        <v>Karnataka</v>
      </c>
      <c r="Y22" s="5">
        <f t="shared" si="45"/>
        <v>61047156</v>
      </c>
      <c r="Z22" s="5">
        <f t="shared" si="45"/>
        <v>11285476</v>
      </c>
      <c r="AA22" s="5">
        <f t="shared" si="45"/>
        <v>2988297</v>
      </c>
      <c r="AB22" s="5">
        <f t="shared" si="45"/>
        <v>42496209</v>
      </c>
      <c r="AC22" s="5">
        <f t="shared" si="45"/>
        <v>22857316</v>
      </c>
      <c r="AD22" s="5">
        <f t="shared" si="45"/>
        <v>2941545</v>
      </c>
      <c r="AE22" s="5">
        <f t="shared" si="45"/>
        <v>38079</v>
      </c>
      <c r="AG22" s="5" t="str">
        <f t="shared" ref="AG22:AH22" si="46">X22</f>
        <v>Karnataka</v>
      </c>
      <c r="AH22" s="5">
        <f t="shared" si="46"/>
        <v>61047156</v>
      </c>
      <c r="AJ22" s="5" t="str">
        <f t="shared" si="1"/>
        <v>Karnataka</v>
      </c>
      <c r="AK22" s="5">
        <f t="shared" si="2"/>
        <v>11285476</v>
      </c>
      <c r="AM22" s="5" t="str">
        <f t="shared" si="3"/>
        <v>Karnataka</v>
      </c>
      <c r="AN22" s="5">
        <f t="shared" si="4"/>
        <v>2988297</v>
      </c>
      <c r="AP22" s="5" t="str">
        <f t="shared" si="5"/>
        <v>Karnataka</v>
      </c>
      <c r="AQ22" s="5">
        <f t="shared" si="6"/>
        <v>42496209</v>
      </c>
      <c r="AS22" s="5" t="str">
        <f t="shared" si="7"/>
        <v>Karnataka</v>
      </c>
      <c r="AT22" s="5">
        <f t="shared" si="8"/>
        <v>22857316</v>
      </c>
      <c r="AV22" s="5" t="str">
        <f t="shared" si="9"/>
        <v>Karnataka</v>
      </c>
      <c r="AW22" s="5">
        <f t="shared" si="10"/>
        <v>2941545</v>
      </c>
      <c r="AY22" s="5" t="str">
        <f t="shared" si="11"/>
        <v>Karnataka</v>
      </c>
      <c r="AZ22" s="5">
        <f t="shared" si="12"/>
        <v>38079</v>
      </c>
    </row>
    <row r="23" spans="1:52" ht="15.75" customHeight="1">
      <c r="A23" s="5" t="s">
        <v>96</v>
      </c>
      <c r="B23" s="5" t="s">
        <v>96</v>
      </c>
      <c r="C23" s="5" t="s">
        <v>125</v>
      </c>
      <c r="D23" s="5" t="s">
        <v>125</v>
      </c>
      <c r="E23" s="5">
        <v>22256</v>
      </c>
      <c r="F23" s="18">
        <v>44224</v>
      </c>
      <c r="G23" s="5">
        <v>6946</v>
      </c>
      <c r="H23" s="5">
        <v>3874</v>
      </c>
      <c r="I23" s="5">
        <v>512</v>
      </c>
      <c r="J23" s="5">
        <v>0</v>
      </c>
      <c r="K23" s="5">
        <v>512</v>
      </c>
      <c r="L23" s="5">
        <v>1641</v>
      </c>
      <c r="O23" s="78" t="s">
        <v>124</v>
      </c>
      <c r="P23" s="79">
        <v>33387677</v>
      </c>
      <c r="Q23" s="80">
        <v>11902938</v>
      </c>
      <c r="R23" s="80">
        <v>4968657</v>
      </c>
      <c r="S23" s="80">
        <v>25306499</v>
      </c>
      <c r="T23" s="80">
        <v>13658337</v>
      </c>
      <c r="U23" s="80">
        <v>4857181</v>
      </c>
      <c r="V23" s="81">
        <v>31681</v>
      </c>
      <c r="X23" s="5" t="str">
        <f t="shared" ref="X23:AE23" si="47">O23</f>
        <v>Kerala</v>
      </c>
      <c r="Y23" s="5">
        <f t="shared" si="47"/>
        <v>33387677</v>
      </c>
      <c r="Z23" s="5">
        <f t="shared" si="47"/>
        <v>11902938</v>
      </c>
      <c r="AA23" s="5">
        <f t="shared" si="47"/>
        <v>4968657</v>
      </c>
      <c r="AB23" s="5">
        <f t="shared" si="47"/>
        <v>25306499</v>
      </c>
      <c r="AC23" s="5">
        <f t="shared" si="47"/>
        <v>13658337</v>
      </c>
      <c r="AD23" s="5">
        <f t="shared" si="47"/>
        <v>4857181</v>
      </c>
      <c r="AE23" s="5">
        <f t="shared" si="47"/>
        <v>31681</v>
      </c>
      <c r="AG23" s="5" t="str">
        <f t="shared" ref="AG23:AH23" si="48">X23</f>
        <v>Kerala</v>
      </c>
      <c r="AH23" s="5">
        <f t="shared" si="48"/>
        <v>33387677</v>
      </c>
      <c r="AJ23" s="5" t="str">
        <f t="shared" si="1"/>
        <v>Kerala</v>
      </c>
      <c r="AK23" s="5">
        <f t="shared" si="2"/>
        <v>11902938</v>
      </c>
      <c r="AM23" s="5" t="str">
        <f t="shared" si="3"/>
        <v>Kerala</v>
      </c>
      <c r="AN23" s="5">
        <f t="shared" si="4"/>
        <v>4968657</v>
      </c>
      <c r="AP23" s="5" t="str">
        <f t="shared" si="5"/>
        <v>Kerala</v>
      </c>
      <c r="AQ23" s="5">
        <f t="shared" si="6"/>
        <v>25306499</v>
      </c>
      <c r="AS23" s="5" t="str">
        <f t="shared" si="7"/>
        <v>Kerala</v>
      </c>
      <c r="AT23" s="5">
        <f t="shared" si="8"/>
        <v>13658337</v>
      </c>
      <c r="AV23" s="5" t="str">
        <f t="shared" si="9"/>
        <v>Kerala</v>
      </c>
      <c r="AW23" s="5">
        <f t="shared" si="10"/>
        <v>4857181</v>
      </c>
      <c r="AY23" s="5" t="str">
        <f t="shared" si="11"/>
        <v>Kerala</v>
      </c>
      <c r="AZ23" s="5">
        <f t="shared" si="12"/>
        <v>31681</v>
      </c>
    </row>
    <row r="24" spans="1:52" ht="15.75" customHeight="1">
      <c r="A24" s="5" t="s">
        <v>96</v>
      </c>
      <c r="B24" s="5" t="s">
        <v>96</v>
      </c>
      <c r="C24" s="5" t="s">
        <v>127</v>
      </c>
      <c r="D24" s="5" t="s">
        <v>127</v>
      </c>
      <c r="E24" s="5">
        <v>6567</v>
      </c>
      <c r="F24" s="18">
        <v>44224</v>
      </c>
      <c r="G24" s="5">
        <v>6275</v>
      </c>
      <c r="H24" s="5">
        <v>3272</v>
      </c>
      <c r="I24" s="5">
        <v>270</v>
      </c>
      <c r="J24" s="5">
        <v>0</v>
      </c>
      <c r="K24" s="5">
        <v>270</v>
      </c>
      <c r="L24" s="5">
        <v>3353</v>
      </c>
      <c r="O24" s="78" t="s">
        <v>126</v>
      </c>
      <c r="P24" s="79">
        <v>290000</v>
      </c>
      <c r="Q24" s="80">
        <v>120548</v>
      </c>
      <c r="R24" s="80">
        <v>20962</v>
      </c>
      <c r="S24" s="80">
        <v>208798</v>
      </c>
      <c r="T24" s="80">
        <v>152280</v>
      </c>
      <c r="U24" s="80">
        <v>20687</v>
      </c>
      <c r="V24" s="81">
        <v>208</v>
      </c>
      <c r="X24" s="5" t="str">
        <f t="shared" ref="X24:AE24" si="49">O24</f>
        <v>Ladakh</v>
      </c>
      <c r="Y24" s="5">
        <f t="shared" si="49"/>
        <v>290000</v>
      </c>
      <c r="Z24" s="5">
        <f t="shared" si="49"/>
        <v>120548</v>
      </c>
      <c r="AA24" s="5">
        <f t="shared" si="49"/>
        <v>20962</v>
      </c>
      <c r="AB24" s="5">
        <f t="shared" si="49"/>
        <v>208798</v>
      </c>
      <c r="AC24" s="5">
        <f t="shared" si="49"/>
        <v>152280</v>
      </c>
      <c r="AD24" s="5">
        <f t="shared" si="49"/>
        <v>20687</v>
      </c>
      <c r="AE24" s="5">
        <f t="shared" si="49"/>
        <v>208</v>
      </c>
      <c r="AG24" s="5" t="str">
        <f t="shared" ref="AG24:AH24" si="50">X24</f>
        <v>Ladakh</v>
      </c>
      <c r="AH24" s="5">
        <f t="shared" si="50"/>
        <v>290000</v>
      </c>
      <c r="AJ24" s="5" t="str">
        <f t="shared" si="1"/>
        <v>Ladakh</v>
      </c>
      <c r="AK24" s="5">
        <f t="shared" si="2"/>
        <v>120548</v>
      </c>
      <c r="AM24" s="5" t="str">
        <f t="shared" si="3"/>
        <v>Ladakh</v>
      </c>
      <c r="AN24" s="5">
        <f t="shared" si="4"/>
        <v>20962</v>
      </c>
      <c r="AP24" s="5" t="str">
        <f t="shared" si="5"/>
        <v>Ladakh</v>
      </c>
      <c r="AQ24" s="5">
        <f t="shared" si="6"/>
        <v>208798</v>
      </c>
      <c r="AS24" s="5" t="str">
        <f t="shared" si="7"/>
        <v>Ladakh</v>
      </c>
      <c r="AT24" s="5">
        <f t="shared" si="8"/>
        <v>152280</v>
      </c>
      <c r="AV24" s="5" t="str">
        <f t="shared" si="9"/>
        <v>Ladakh</v>
      </c>
      <c r="AW24" s="5">
        <f t="shared" si="10"/>
        <v>20687</v>
      </c>
      <c r="AY24" s="5" t="str">
        <f t="shared" si="11"/>
        <v>Ladakh</v>
      </c>
      <c r="AZ24" s="5">
        <f t="shared" si="12"/>
        <v>208</v>
      </c>
    </row>
    <row r="25" spans="1:52" ht="15.75" customHeight="1">
      <c r="A25" s="5" t="s">
        <v>96</v>
      </c>
      <c r="B25" s="5" t="s">
        <v>96</v>
      </c>
      <c r="C25" s="5" t="s">
        <v>129</v>
      </c>
      <c r="D25" s="5" t="s">
        <v>129</v>
      </c>
      <c r="E25" s="5">
        <v>89717</v>
      </c>
      <c r="F25" s="18">
        <v>44224</v>
      </c>
      <c r="G25" s="5">
        <v>9121</v>
      </c>
      <c r="H25" s="5">
        <v>5601</v>
      </c>
      <c r="I25" s="5">
        <v>511</v>
      </c>
      <c r="J25" s="5">
        <v>1</v>
      </c>
      <c r="K25" s="5">
        <v>510</v>
      </c>
      <c r="L25" s="5">
        <v>4456</v>
      </c>
      <c r="O25" s="78" t="s">
        <v>128</v>
      </c>
      <c r="P25" s="79">
        <v>64473</v>
      </c>
      <c r="Q25" s="80">
        <v>268723</v>
      </c>
      <c r="R25" s="80">
        <v>10365</v>
      </c>
      <c r="S25" s="80">
        <v>55129</v>
      </c>
      <c r="T25" s="80">
        <v>45951</v>
      </c>
      <c r="U25" s="80">
        <v>10270</v>
      </c>
      <c r="V25" s="81">
        <v>51</v>
      </c>
      <c r="X25" s="5" t="str">
        <f t="shared" ref="X25:AE25" si="51">O25</f>
        <v>Lakshadweep</v>
      </c>
      <c r="Y25" s="5">
        <f t="shared" si="51"/>
        <v>64473</v>
      </c>
      <c r="Z25" s="5">
        <f t="shared" si="51"/>
        <v>268723</v>
      </c>
      <c r="AA25" s="5">
        <f t="shared" si="51"/>
        <v>10365</v>
      </c>
      <c r="AB25" s="5">
        <f t="shared" si="51"/>
        <v>55129</v>
      </c>
      <c r="AC25" s="5">
        <f t="shared" si="51"/>
        <v>45951</v>
      </c>
      <c r="AD25" s="5">
        <f t="shared" si="51"/>
        <v>10270</v>
      </c>
      <c r="AE25" s="5">
        <f t="shared" si="51"/>
        <v>51</v>
      </c>
      <c r="AG25" s="5" t="str">
        <f t="shared" ref="AG25:AH25" si="52">X25</f>
        <v>Lakshadweep</v>
      </c>
      <c r="AH25" s="5">
        <f t="shared" si="52"/>
        <v>64473</v>
      </c>
      <c r="AJ25" s="5" t="str">
        <f t="shared" si="1"/>
        <v>Lakshadweep</v>
      </c>
      <c r="AK25" s="5">
        <f t="shared" si="2"/>
        <v>268723</v>
      </c>
      <c r="AM25" s="5" t="str">
        <f t="shared" si="3"/>
        <v>Lakshadweep</v>
      </c>
      <c r="AN25" s="5">
        <f t="shared" si="4"/>
        <v>10365</v>
      </c>
      <c r="AP25" s="5" t="str">
        <f t="shared" si="5"/>
        <v>Lakshadweep</v>
      </c>
      <c r="AQ25" s="5">
        <f t="shared" si="6"/>
        <v>55129</v>
      </c>
      <c r="AS25" s="5" t="str">
        <f t="shared" si="7"/>
        <v>Lakshadweep</v>
      </c>
      <c r="AT25" s="5">
        <f t="shared" si="8"/>
        <v>45951</v>
      </c>
      <c r="AV25" s="5" t="str">
        <f t="shared" si="9"/>
        <v>Lakshadweep</v>
      </c>
      <c r="AW25" s="5">
        <f t="shared" si="10"/>
        <v>10270</v>
      </c>
      <c r="AY25" s="5" t="str">
        <f t="shared" si="11"/>
        <v>Lakshadweep</v>
      </c>
      <c r="AZ25" s="5">
        <f t="shared" si="12"/>
        <v>51</v>
      </c>
    </row>
    <row r="26" spans="1:52" ht="15.75" customHeight="1">
      <c r="A26" s="5" t="s">
        <v>96</v>
      </c>
      <c r="B26" s="5" t="s">
        <v>96</v>
      </c>
      <c r="C26" s="5" t="s">
        <v>131</v>
      </c>
      <c r="D26" s="5" t="s">
        <v>131</v>
      </c>
      <c r="E26" s="5">
        <v>13769</v>
      </c>
      <c r="F26" s="18">
        <v>44224</v>
      </c>
      <c r="G26" s="5">
        <v>13328</v>
      </c>
      <c r="H26" s="5">
        <v>10176</v>
      </c>
      <c r="I26" s="5">
        <v>874</v>
      </c>
      <c r="J26" s="5">
        <v>3</v>
      </c>
      <c r="K26" s="5">
        <v>871</v>
      </c>
      <c r="L26" s="5">
        <v>7184</v>
      </c>
      <c r="O26" s="78" t="s">
        <v>130</v>
      </c>
      <c r="P26" s="79">
        <v>72643901</v>
      </c>
      <c r="Q26" s="80">
        <v>5727295</v>
      </c>
      <c r="R26" s="80">
        <v>788134</v>
      </c>
      <c r="S26" s="80">
        <v>49486983</v>
      </c>
      <c r="T26" s="80">
        <v>20708290</v>
      </c>
      <c r="U26" s="80">
        <v>777348</v>
      </c>
      <c r="V26" s="81">
        <v>8963</v>
      </c>
      <c r="X26" s="5" t="str">
        <f t="shared" ref="X26:AE26" si="53">O26</f>
        <v>Madhya Pradesh</v>
      </c>
      <c r="Y26" s="5">
        <f t="shared" si="53"/>
        <v>72643901</v>
      </c>
      <c r="Z26" s="5">
        <f t="shared" si="53"/>
        <v>5727295</v>
      </c>
      <c r="AA26" s="5">
        <f t="shared" si="53"/>
        <v>788134</v>
      </c>
      <c r="AB26" s="5">
        <f t="shared" si="53"/>
        <v>49486983</v>
      </c>
      <c r="AC26" s="5">
        <f t="shared" si="53"/>
        <v>20708290</v>
      </c>
      <c r="AD26" s="5">
        <f t="shared" si="53"/>
        <v>777348</v>
      </c>
      <c r="AE26" s="5">
        <f t="shared" si="53"/>
        <v>8963</v>
      </c>
      <c r="AG26" s="5" t="str">
        <f t="shared" ref="AG26:AH26" si="54">X26</f>
        <v>Madhya Pradesh</v>
      </c>
      <c r="AH26" s="5">
        <f t="shared" si="54"/>
        <v>72643901</v>
      </c>
      <c r="AJ26" s="5" t="str">
        <f t="shared" si="1"/>
        <v>Madhya Pradesh</v>
      </c>
      <c r="AK26" s="5">
        <f t="shared" si="2"/>
        <v>5727295</v>
      </c>
      <c r="AM26" s="5" t="str">
        <f t="shared" si="3"/>
        <v>Madhya Pradesh</v>
      </c>
      <c r="AN26" s="5">
        <f t="shared" si="4"/>
        <v>788134</v>
      </c>
      <c r="AP26" s="5" t="str">
        <f t="shared" si="5"/>
        <v>Madhya Pradesh</v>
      </c>
      <c r="AQ26" s="5">
        <f t="shared" si="6"/>
        <v>49486983</v>
      </c>
      <c r="AS26" s="5" t="str">
        <f t="shared" si="7"/>
        <v>Madhya Pradesh</v>
      </c>
      <c r="AT26" s="5">
        <f t="shared" si="8"/>
        <v>20708290</v>
      </c>
      <c r="AV26" s="5" t="str">
        <f t="shared" si="9"/>
        <v>Madhya Pradesh</v>
      </c>
      <c r="AW26" s="5">
        <f t="shared" si="10"/>
        <v>777348</v>
      </c>
      <c r="AY26" s="5" t="str">
        <f t="shared" si="11"/>
        <v>Madhya Pradesh</v>
      </c>
      <c r="AZ26" s="5">
        <f t="shared" si="12"/>
        <v>8963</v>
      </c>
    </row>
    <row r="27" spans="1:52" ht="15.75" customHeight="1">
      <c r="A27" s="5" t="s">
        <v>96</v>
      </c>
      <c r="B27" s="5" t="s">
        <v>96</v>
      </c>
      <c r="C27" s="5" t="s">
        <v>133</v>
      </c>
      <c r="D27" s="5" t="s">
        <v>133</v>
      </c>
      <c r="E27" s="5">
        <v>145538</v>
      </c>
      <c r="F27" s="18">
        <v>44224</v>
      </c>
      <c r="G27" s="5">
        <v>31120</v>
      </c>
      <c r="H27" s="5">
        <v>22003</v>
      </c>
      <c r="I27" s="5">
        <v>2885</v>
      </c>
      <c r="J27" s="5">
        <v>26</v>
      </c>
      <c r="K27" s="5">
        <v>2851</v>
      </c>
      <c r="L27" s="5">
        <v>16387</v>
      </c>
      <c r="O27" s="78" t="s">
        <v>132</v>
      </c>
      <c r="P27" s="79">
        <v>115333031</v>
      </c>
      <c r="Q27" s="80">
        <v>20309367</v>
      </c>
      <c r="R27" s="80">
        <v>6610934</v>
      </c>
      <c r="S27" s="80">
        <v>67196330</v>
      </c>
      <c r="T27" s="80">
        <v>30974759</v>
      </c>
      <c r="U27" s="80">
        <v>6450554</v>
      </c>
      <c r="V27" s="81">
        <v>140105</v>
      </c>
      <c r="X27" s="5" t="str">
        <f t="shared" ref="X27:AE27" si="55">O27</f>
        <v>Maharashtra</v>
      </c>
      <c r="Y27" s="5">
        <f t="shared" si="55"/>
        <v>115333031</v>
      </c>
      <c r="Z27" s="5">
        <f t="shared" si="55"/>
        <v>20309367</v>
      </c>
      <c r="AA27" s="5">
        <f t="shared" si="55"/>
        <v>6610934</v>
      </c>
      <c r="AB27" s="5">
        <f t="shared" si="55"/>
        <v>67196330</v>
      </c>
      <c r="AC27" s="5">
        <f t="shared" si="55"/>
        <v>30974759</v>
      </c>
      <c r="AD27" s="5">
        <f t="shared" si="55"/>
        <v>6450554</v>
      </c>
      <c r="AE27" s="5">
        <f t="shared" si="55"/>
        <v>140105</v>
      </c>
      <c r="AG27" s="5" t="str">
        <f t="shared" ref="AG27:AH27" si="56">X27</f>
        <v>Maharashtra</v>
      </c>
      <c r="AH27" s="5">
        <f t="shared" si="56"/>
        <v>115333031</v>
      </c>
      <c r="AJ27" s="5" t="str">
        <f t="shared" si="1"/>
        <v>Maharashtra</v>
      </c>
      <c r="AK27" s="5">
        <f t="shared" si="2"/>
        <v>20309367</v>
      </c>
      <c r="AM27" s="5" t="str">
        <f t="shared" si="3"/>
        <v>Maharashtra</v>
      </c>
      <c r="AN27" s="5">
        <f t="shared" si="4"/>
        <v>6610934</v>
      </c>
      <c r="AP27" s="5" t="str">
        <f t="shared" si="5"/>
        <v>Maharashtra</v>
      </c>
      <c r="AQ27" s="5">
        <f t="shared" si="6"/>
        <v>67196330</v>
      </c>
      <c r="AS27" s="5" t="str">
        <f t="shared" si="7"/>
        <v>Maharashtra</v>
      </c>
      <c r="AT27" s="5">
        <f t="shared" si="8"/>
        <v>30974759</v>
      </c>
      <c r="AV27" s="5" t="str">
        <f t="shared" si="9"/>
        <v>Maharashtra</v>
      </c>
      <c r="AW27" s="5">
        <f t="shared" si="10"/>
        <v>6450554</v>
      </c>
      <c r="AY27" s="5" t="str">
        <f t="shared" si="11"/>
        <v>Maharashtra</v>
      </c>
      <c r="AZ27" s="5">
        <f t="shared" si="12"/>
        <v>140105</v>
      </c>
    </row>
    <row r="28" spans="1:52" ht="15.75" customHeight="1">
      <c r="A28" s="5" t="s">
        <v>96</v>
      </c>
      <c r="B28" s="5" t="s">
        <v>96</v>
      </c>
      <c r="C28" s="5" t="s">
        <v>135</v>
      </c>
      <c r="D28" s="5" t="s">
        <v>135</v>
      </c>
      <c r="E28" s="5">
        <v>60000</v>
      </c>
      <c r="F28" s="18">
        <v>44224</v>
      </c>
      <c r="G28" s="5">
        <v>19259</v>
      </c>
      <c r="H28" s="5">
        <v>7826</v>
      </c>
      <c r="I28" s="5">
        <v>752</v>
      </c>
      <c r="J28" s="5">
        <v>2</v>
      </c>
      <c r="K28" s="5">
        <v>749</v>
      </c>
      <c r="L28" s="5">
        <v>10718</v>
      </c>
      <c r="O28" s="78" t="s">
        <v>134</v>
      </c>
      <c r="P28" s="79">
        <v>2993721</v>
      </c>
      <c r="Q28" s="80">
        <v>1347534</v>
      </c>
      <c r="R28" s="80">
        <v>0</v>
      </c>
      <c r="S28" s="80">
        <v>1167402</v>
      </c>
      <c r="T28" s="80">
        <v>678413</v>
      </c>
      <c r="U28" s="80">
        <v>0</v>
      </c>
      <c r="V28" s="81">
        <v>0</v>
      </c>
      <c r="X28" s="5" t="str">
        <f t="shared" ref="X28:AE28" si="57">O28</f>
        <v>Manipur</v>
      </c>
      <c r="Y28" s="5">
        <f t="shared" si="57"/>
        <v>2993721</v>
      </c>
      <c r="Z28" s="5">
        <f t="shared" si="57"/>
        <v>1347534</v>
      </c>
      <c r="AA28" s="5">
        <f t="shared" si="57"/>
        <v>0</v>
      </c>
      <c r="AB28" s="5">
        <f t="shared" si="57"/>
        <v>1167402</v>
      </c>
      <c r="AC28" s="5">
        <f t="shared" si="57"/>
        <v>678413</v>
      </c>
      <c r="AD28" s="5">
        <f t="shared" si="57"/>
        <v>0</v>
      </c>
      <c r="AE28" s="5">
        <f t="shared" si="57"/>
        <v>0</v>
      </c>
      <c r="AG28" s="5" t="str">
        <f t="shared" ref="AG28:AH28" si="58">X28</f>
        <v>Manipur</v>
      </c>
      <c r="AH28" s="5">
        <f t="shared" si="58"/>
        <v>2993721</v>
      </c>
      <c r="AJ28" s="5" t="str">
        <f t="shared" si="1"/>
        <v>Manipur</v>
      </c>
      <c r="AK28" s="5">
        <f t="shared" si="2"/>
        <v>1347534</v>
      </c>
      <c r="AM28" s="5" t="str">
        <f t="shared" si="3"/>
        <v>Manipur</v>
      </c>
      <c r="AN28" s="5">
        <f t="shared" si="4"/>
        <v>0</v>
      </c>
      <c r="AP28" s="5" t="str">
        <f t="shared" si="5"/>
        <v>Manipur</v>
      </c>
      <c r="AQ28" s="5">
        <f t="shared" si="6"/>
        <v>1167402</v>
      </c>
      <c r="AS28" s="5" t="str">
        <f t="shared" si="7"/>
        <v>Manipur</v>
      </c>
      <c r="AT28" s="5">
        <f t="shared" si="8"/>
        <v>678413</v>
      </c>
      <c r="AV28" s="5" t="str">
        <f t="shared" si="9"/>
        <v>Manipur</v>
      </c>
      <c r="AW28" s="5">
        <f t="shared" si="10"/>
        <v>0</v>
      </c>
      <c r="AY28" s="5" t="str">
        <f t="shared" si="11"/>
        <v>Manipur</v>
      </c>
      <c r="AZ28" s="5">
        <f t="shared" si="12"/>
        <v>0</v>
      </c>
    </row>
    <row r="29" spans="1:52" ht="15.75" customHeight="1">
      <c r="A29" s="5" t="s">
        <v>96</v>
      </c>
      <c r="B29" s="5" t="s">
        <v>96</v>
      </c>
      <c r="C29" s="5" t="s">
        <v>137</v>
      </c>
      <c r="D29" s="5" t="s">
        <v>137</v>
      </c>
      <c r="E29" s="5">
        <v>53986</v>
      </c>
      <c r="F29" s="18">
        <v>44224</v>
      </c>
      <c r="G29" s="5">
        <v>32639</v>
      </c>
      <c r="H29" s="5">
        <v>22089</v>
      </c>
      <c r="I29" s="5">
        <v>2426</v>
      </c>
      <c r="J29" s="5">
        <v>11</v>
      </c>
      <c r="K29" s="5">
        <v>2397</v>
      </c>
      <c r="L29" s="5">
        <v>13382</v>
      </c>
      <c r="O29" s="78" t="s">
        <v>136</v>
      </c>
      <c r="P29" s="79">
        <v>3364915</v>
      </c>
      <c r="Q29" s="80">
        <v>1690615</v>
      </c>
      <c r="R29" s="80">
        <v>83627</v>
      </c>
      <c r="S29" s="80">
        <v>1103273</v>
      </c>
      <c r="T29" s="80">
        <v>641816</v>
      </c>
      <c r="U29" s="80">
        <v>81746</v>
      </c>
      <c r="V29" s="81">
        <v>1450</v>
      </c>
      <c r="X29" s="5" t="str">
        <f t="shared" ref="X29:AE29" si="59">O29</f>
        <v>Meghalaya</v>
      </c>
      <c r="Y29" s="5">
        <f t="shared" si="59"/>
        <v>3364915</v>
      </c>
      <c r="Z29" s="5">
        <f t="shared" si="59"/>
        <v>1690615</v>
      </c>
      <c r="AA29" s="5">
        <f t="shared" si="59"/>
        <v>83627</v>
      </c>
      <c r="AB29" s="5">
        <f t="shared" si="59"/>
        <v>1103273</v>
      </c>
      <c r="AC29" s="5">
        <f t="shared" si="59"/>
        <v>641816</v>
      </c>
      <c r="AD29" s="5">
        <f t="shared" si="59"/>
        <v>81746</v>
      </c>
      <c r="AE29" s="5">
        <f t="shared" si="59"/>
        <v>1450</v>
      </c>
      <c r="AG29" s="5" t="str">
        <f t="shared" ref="AG29:AH29" si="60">X29</f>
        <v>Meghalaya</v>
      </c>
      <c r="AH29" s="5">
        <f t="shared" si="60"/>
        <v>3364915</v>
      </c>
      <c r="AJ29" s="5" t="str">
        <f t="shared" si="1"/>
        <v>Meghalaya</v>
      </c>
      <c r="AK29" s="5">
        <f t="shared" si="2"/>
        <v>1690615</v>
      </c>
      <c r="AM29" s="5" t="str">
        <f t="shared" si="3"/>
        <v>Meghalaya</v>
      </c>
      <c r="AN29" s="5">
        <f t="shared" si="4"/>
        <v>83627</v>
      </c>
      <c r="AP29" s="5" t="str">
        <f t="shared" si="5"/>
        <v>Meghalaya</v>
      </c>
      <c r="AQ29" s="5">
        <f t="shared" si="6"/>
        <v>1103273</v>
      </c>
      <c r="AS29" s="5" t="str">
        <f t="shared" si="7"/>
        <v>Meghalaya</v>
      </c>
      <c r="AT29" s="5">
        <f t="shared" si="8"/>
        <v>641816</v>
      </c>
      <c r="AV29" s="5" t="str">
        <f t="shared" si="9"/>
        <v>Meghalaya</v>
      </c>
      <c r="AW29" s="5">
        <f t="shared" si="10"/>
        <v>81746</v>
      </c>
      <c r="AY29" s="5" t="str">
        <f t="shared" si="11"/>
        <v>Meghalaya</v>
      </c>
      <c r="AZ29" s="5">
        <f t="shared" si="12"/>
        <v>1450</v>
      </c>
    </row>
    <row r="30" spans="1:52" ht="15.75" customHeight="1">
      <c r="A30" s="5" t="s">
        <v>96</v>
      </c>
      <c r="B30" s="5" t="s">
        <v>96</v>
      </c>
      <c r="C30" s="5" t="s">
        <v>139</v>
      </c>
      <c r="D30" s="5" t="s">
        <v>139</v>
      </c>
      <c r="E30" s="5">
        <v>80597</v>
      </c>
      <c r="F30" s="18">
        <v>44224</v>
      </c>
      <c r="G30" s="5">
        <v>16565</v>
      </c>
      <c r="H30" s="5">
        <v>9990</v>
      </c>
      <c r="I30" s="5">
        <v>738</v>
      </c>
      <c r="J30" s="5">
        <v>8</v>
      </c>
      <c r="K30" s="5">
        <v>730</v>
      </c>
      <c r="L30" s="5">
        <v>7439</v>
      </c>
      <c r="O30" s="78" t="s">
        <v>138</v>
      </c>
      <c r="P30" s="79">
        <v>1091014</v>
      </c>
      <c r="Q30" s="80">
        <v>594159</v>
      </c>
      <c r="R30" s="80">
        <v>119135</v>
      </c>
      <c r="S30" s="80">
        <v>711595</v>
      </c>
      <c r="T30" s="80">
        <v>512017</v>
      </c>
      <c r="U30" s="80">
        <v>112647</v>
      </c>
      <c r="V30" s="81">
        <v>427</v>
      </c>
      <c r="X30" s="5" t="str">
        <f t="shared" ref="X30:AE30" si="61">O30</f>
        <v>Mizoram</v>
      </c>
      <c r="Y30" s="5">
        <f t="shared" si="61"/>
        <v>1091014</v>
      </c>
      <c r="Z30" s="5">
        <f t="shared" si="61"/>
        <v>594159</v>
      </c>
      <c r="AA30" s="5">
        <f t="shared" si="61"/>
        <v>119135</v>
      </c>
      <c r="AB30" s="5">
        <f t="shared" si="61"/>
        <v>711595</v>
      </c>
      <c r="AC30" s="5">
        <f t="shared" si="61"/>
        <v>512017</v>
      </c>
      <c r="AD30" s="5">
        <f t="shared" si="61"/>
        <v>112647</v>
      </c>
      <c r="AE30" s="5">
        <f t="shared" si="61"/>
        <v>427</v>
      </c>
      <c r="AG30" s="5" t="str">
        <f t="shared" ref="AG30:AH30" si="62">X30</f>
        <v>Mizoram</v>
      </c>
      <c r="AH30" s="5">
        <f t="shared" si="62"/>
        <v>1091014</v>
      </c>
      <c r="AJ30" s="5" t="str">
        <f t="shared" si="1"/>
        <v>Mizoram</v>
      </c>
      <c r="AK30" s="5">
        <f t="shared" si="2"/>
        <v>594159</v>
      </c>
      <c r="AM30" s="5" t="str">
        <f t="shared" si="3"/>
        <v>Mizoram</v>
      </c>
      <c r="AN30" s="5">
        <f t="shared" si="4"/>
        <v>119135</v>
      </c>
      <c r="AP30" s="5" t="str">
        <f t="shared" si="5"/>
        <v>Mizoram</v>
      </c>
      <c r="AQ30" s="5">
        <f t="shared" si="6"/>
        <v>711595</v>
      </c>
      <c r="AS30" s="5" t="str">
        <f t="shared" si="7"/>
        <v>Mizoram</v>
      </c>
      <c r="AT30" s="5">
        <f t="shared" si="8"/>
        <v>512017</v>
      </c>
      <c r="AV30" s="5" t="str">
        <f t="shared" si="9"/>
        <v>Mizoram</v>
      </c>
      <c r="AW30" s="5">
        <f t="shared" si="10"/>
        <v>112647</v>
      </c>
      <c r="AY30" s="5" t="str">
        <f t="shared" si="11"/>
        <v>Mizoram</v>
      </c>
      <c r="AZ30" s="5">
        <f t="shared" si="12"/>
        <v>427</v>
      </c>
    </row>
    <row r="31" spans="1:52" ht="15.75" customHeight="1">
      <c r="A31" s="5" t="s">
        <v>96</v>
      </c>
      <c r="B31" s="5" t="s">
        <v>96</v>
      </c>
      <c r="C31" s="5" t="s">
        <v>141</v>
      </c>
      <c r="D31" s="5" t="s">
        <v>141</v>
      </c>
      <c r="E31" s="5">
        <v>82839</v>
      </c>
      <c r="F31" s="18">
        <v>44224</v>
      </c>
      <c r="G31" s="5">
        <v>26916</v>
      </c>
      <c r="H31" s="5">
        <v>18827</v>
      </c>
      <c r="I31" s="5">
        <v>3036</v>
      </c>
      <c r="J31" s="5">
        <v>15</v>
      </c>
      <c r="K31" s="5">
        <v>3015</v>
      </c>
      <c r="L31" s="5">
        <v>12082</v>
      </c>
      <c r="O31" s="78" t="s">
        <v>140</v>
      </c>
      <c r="P31" s="79">
        <v>2275875</v>
      </c>
      <c r="Q31" s="80">
        <v>132277</v>
      </c>
      <c r="R31" s="80">
        <v>31842</v>
      </c>
      <c r="S31" s="80">
        <v>709551</v>
      </c>
      <c r="T31" s="80">
        <v>490651</v>
      </c>
      <c r="U31" s="80">
        <v>29904</v>
      </c>
      <c r="V31" s="81">
        <v>685</v>
      </c>
      <c r="X31" s="5" t="str">
        <f t="shared" ref="X31:AE31" si="63">O31</f>
        <v>Nagaland</v>
      </c>
      <c r="Y31" s="5">
        <f t="shared" si="63"/>
        <v>2275875</v>
      </c>
      <c r="Z31" s="5">
        <f t="shared" si="63"/>
        <v>132277</v>
      </c>
      <c r="AA31" s="5">
        <f t="shared" si="63"/>
        <v>31842</v>
      </c>
      <c r="AB31" s="5">
        <f t="shared" si="63"/>
        <v>709551</v>
      </c>
      <c r="AC31" s="5">
        <f t="shared" si="63"/>
        <v>490651</v>
      </c>
      <c r="AD31" s="5">
        <f t="shared" si="63"/>
        <v>29904</v>
      </c>
      <c r="AE31" s="5">
        <f t="shared" si="63"/>
        <v>685</v>
      </c>
      <c r="AG31" s="5" t="str">
        <f t="shared" ref="AG31:AH31" si="64">X31</f>
        <v>Nagaland</v>
      </c>
      <c r="AH31" s="5">
        <f t="shared" si="64"/>
        <v>2275875</v>
      </c>
      <c r="AJ31" s="5" t="str">
        <f t="shared" si="1"/>
        <v>Nagaland</v>
      </c>
      <c r="AK31" s="5">
        <f t="shared" si="2"/>
        <v>132277</v>
      </c>
      <c r="AM31" s="5" t="str">
        <f t="shared" si="3"/>
        <v>Nagaland</v>
      </c>
      <c r="AN31" s="5">
        <f t="shared" si="4"/>
        <v>31842</v>
      </c>
      <c r="AP31" s="5" t="str">
        <f t="shared" si="5"/>
        <v>Nagaland</v>
      </c>
      <c r="AQ31" s="5">
        <f t="shared" si="6"/>
        <v>709551</v>
      </c>
      <c r="AS31" s="5" t="str">
        <f t="shared" si="7"/>
        <v>Nagaland</v>
      </c>
      <c r="AT31" s="5">
        <f t="shared" si="8"/>
        <v>490651</v>
      </c>
      <c r="AV31" s="5" t="str">
        <f t="shared" si="9"/>
        <v>Nagaland</v>
      </c>
      <c r="AW31" s="5">
        <f t="shared" si="10"/>
        <v>29904</v>
      </c>
      <c r="AY31" s="5" t="str">
        <f t="shared" si="11"/>
        <v>Nagaland</v>
      </c>
      <c r="AZ31" s="5">
        <f t="shared" si="12"/>
        <v>685</v>
      </c>
    </row>
    <row r="32" spans="1:52" ht="15.75" customHeight="1">
      <c r="A32" s="5" t="s">
        <v>96</v>
      </c>
      <c r="B32" s="5" t="s">
        <v>96</v>
      </c>
      <c r="C32" s="5" t="s">
        <v>143</v>
      </c>
      <c r="D32" s="5" t="s">
        <v>143</v>
      </c>
      <c r="E32" s="5">
        <v>95950</v>
      </c>
      <c r="F32" s="18">
        <v>44224</v>
      </c>
      <c r="G32" s="5">
        <v>63539</v>
      </c>
      <c r="H32" s="5">
        <v>47104</v>
      </c>
      <c r="I32" s="5">
        <v>2124</v>
      </c>
      <c r="J32" s="5">
        <v>17</v>
      </c>
      <c r="K32" s="5">
        <v>2102</v>
      </c>
      <c r="L32" s="5">
        <v>21049</v>
      </c>
      <c r="O32" s="78" t="s">
        <v>142</v>
      </c>
      <c r="P32" s="79">
        <v>40121083</v>
      </c>
      <c r="Q32" s="80">
        <v>6368071</v>
      </c>
      <c r="R32" s="80">
        <v>965674</v>
      </c>
      <c r="S32" s="80">
        <v>24647541</v>
      </c>
      <c r="T32" s="80">
        <v>11176259</v>
      </c>
      <c r="U32" s="80">
        <v>954099</v>
      </c>
      <c r="V32" s="81">
        <v>8214</v>
      </c>
      <c r="X32" s="5" t="str">
        <f t="shared" ref="X32:AE32" si="65">O32</f>
        <v>Odisha</v>
      </c>
      <c r="Y32" s="5">
        <f t="shared" si="65"/>
        <v>40121083</v>
      </c>
      <c r="Z32" s="5">
        <f t="shared" si="65"/>
        <v>6368071</v>
      </c>
      <c r="AA32" s="5">
        <f t="shared" si="65"/>
        <v>965674</v>
      </c>
      <c r="AB32" s="5">
        <f t="shared" si="65"/>
        <v>24647541</v>
      </c>
      <c r="AC32" s="5">
        <f t="shared" si="65"/>
        <v>11176259</v>
      </c>
      <c r="AD32" s="5">
        <f t="shared" si="65"/>
        <v>954099</v>
      </c>
      <c r="AE32" s="5">
        <f t="shared" si="65"/>
        <v>8214</v>
      </c>
      <c r="AG32" s="5" t="str">
        <f t="shared" ref="AG32:AH32" si="66">X32</f>
        <v>Odisha</v>
      </c>
      <c r="AH32" s="5">
        <f t="shared" si="66"/>
        <v>40121083</v>
      </c>
      <c r="AJ32" s="5" t="str">
        <f t="shared" si="1"/>
        <v>Odisha</v>
      </c>
      <c r="AK32" s="5">
        <f t="shared" si="2"/>
        <v>6368071</v>
      </c>
      <c r="AM32" s="5" t="str">
        <f t="shared" si="3"/>
        <v>Odisha</v>
      </c>
      <c r="AN32" s="5">
        <f t="shared" si="4"/>
        <v>965674</v>
      </c>
      <c r="AP32" s="5" t="str">
        <f t="shared" si="5"/>
        <v>Odisha</v>
      </c>
      <c r="AQ32" s="5">
        <f t="shared" si="6"/>
        <v>24647541</v>
      </c>
      <c r="AS32" s="5" t="str">
        <f t="shared" si="7"/>
        <v>Odisha</v>
      </c>
      <c r="AT32" s="5">
        <f t="shared" si="8"/>
        <v>11176259</v>
      </c>
      <c r="AV32" s="5" t="str">
        <f t="shared" si="9"/>
        <v>Odisha</v>
      </c>
      <c r="AW32" s="5">
        <f t="shared" si="10"/>
        <v>954099</v>
      </c>
      <c r="AY32" s="5" t="str">
        <f t="shared" si="11"/>
        <v>Odisha</v>
      </c>
      <c r="AZ32" s="5">
        <f t="shared" si="12"/>
        <v>8214</v>
      </c>
    </row>
    <row r="33" spans="1:52" ht="15.75" customHeight="1">
      <c r="A33" s="5" t="s">
        <v>96</v>
      </c>
      <c r="B33" s="5" t="s">
        <v>96</v>
      </c>
      <c r="C33" s="5" t="s">
        <v>145</v>
      </c>
      <c r="D33" s="5" t="s">
        <v>145</v>
      </c>
      <c r="E33" s="5">
        <v>6790</v>
      </c>
      <c r="F33" s="18">
        <v>44224</v>
      </c>
      <c r="G33" s="5">
        <v>8004</v>
      </c>
      <c r="H33" s="5">
        <v>4998</v>
      </c>
      <c r="I33" s="5">
        <v>453</v>
      </c>
      <c r="J33" s="5">
        <v>0</v>
      </c>
      <c r="K33" s="5">
        <v>453</v>
      </c>
      <c r="L33" s="5">
        <v>3553</v>
      </c>
      <c r="O33" s="78" t="s">
        <v>144</v>
      </c>
      <c r="P33" s="79">
        <v>1192327</v>
      </c>
      <c r="Q33" s="80">
        <v>601815</v>
      </c>
      <c r="R33" s="80">
        <v>121240</v>
      </c>
      <c r="S33" s="80">
        <v>703878</v>
      </c>
      <c r="T33" s="80">
        <v>388898</v>
      </c>
      <c r="U33" s="80">
        <v>119065</v>
      </c>
      <c r="V33" s="81">
        <v>1750</v>
      </c>
      <c r="X33" s="5" t="str">
        <f t="shared" ref="X33:AE33" si="67">O33</f>
        <v>Puducherry</v>
      </c>
      <c r="Y33" s="5">
        <f t="shared" si="67"/>
        <v>1192327</v>
      </c>
      <c r="Z33" s="5">
        <f t="shared" si="67"/>
        <v>601815</v>
      </c>
      <c r="AA33" s="5">
        <f t="shared" si="67"/>
        <v>121240</v>
      </c>
      <c r="AB33" s="5">
        <f t="shared" si="67"/>
        <v>703878</v>
      </c>
      <c r="AC33" s="5">
        <f t="shared" si="67"/>
        <v>388898</v>
      </c>
      <c r="AD33" s="5">
        <f t="shared" si="67"/>
        <v>119065</v>
      </c>
      <c r="AE33" s="5">
        <f t="shared" si="67"/>
        <v>1750</v>
      </c>
      <c r="AG33" s="5" t="str">
        <f t="shared" ref="AG33:AH33" si="68">X33</f>
        <v>Puducherry</v>
      </c>
      <c r="AH33" s="5">
        <f t="shared" si="68"/>
        <v>1192327</v>
      </c>
      <c r="AJ33" s="5" t="str">
        <f t="shared" si="1"/>
        <v>Puducherry</v>
      </c>
      <c r="AK33" s="5">
        <f t="shared" si="2"/>
        <v>601815</v>
      </c>
      <c r="AM33" s="5" t="str">
        <f t="shared" si="3"/>
        <v>Puducherry</v>
      </c>
      <c r="AN33" s="5">
        <f t="shared" si="4"/>
        <v>121240</v>
      </c>
      <c r="AP33" s="5" t="str">
        <f t="shared" si="5"/>
        <v>Puducherry</v>
      </c>
      <c r="AQ33" s="5">
        <f t="shared" si="6"/>
        <v>703878</v>
      </c>
      <c r="AS33" s="5" t="str">
        <f t="shared" si="7"/>
        <v>Puducherry</v>
      </c>
      <c r="AT33" s="5">
        <f t="shared" si="8"/>
        <v>388898</v>
      </c>
      <c r="AV33" s="5" t="str">
        <f t="shared" si="9"/>
        <v>Puducherry</v>
      </c>
      <c r="AW33" s="5">
        <f t="shared" si="10"/>
        <v>119065</v>
      </c>
      <c r="AY33" s="5" t="str">
        <f t="shared" si="11"/>
        <v>Puducherry</v>
      </c>
      <c r="AZ33" s="5">
        <f t="shared" si="12"/>
        <v>1750</v>
      </c>
    </row>
    <row r="34" spans="1:52" ht="15.75" customHeight="1">
      <c r="A34" s="5" t="s">
        <v>96</v>
      </c>
      <c r="B34" s="5" t="s">
        <v>96</v>
      </c>
      <c r="C34" s="5" t="s">
        <v>147</v>
      </c>
      <c r="D34" s="5" t="s">
        <v>147</v>
      </c>
      <c r="E34" s="5">
        <v>176385</v>
      </c>
      <c r="F34" s="18">
        <v>44224</v>
      </c>
      <c r="G34" s="5">
        <v>141168</v>
      </c>
      <c r="H34" s="5">
        <v>100258</v>
      </c>
      <c r="I34" s="5">
        <v>18316</v>
      </c>
      <c r="J34" s="5">
        <v>98</v>
      </c>
      <c r="K34" s="5">
        <v>18212</v>
      </c>
      <c r="L34" s="5">
        <v>51118</v>
      </c>
      <c r="O34" s="78" t="s">
        <v>146</v>
      </c>
      <c r="P34" s="79">
        <v>30510873</v>
      </c>
      <c r="Q34" s="80">
        <v>3239672</v>
      </c>
      <c r="R34" s="80">
        <v>602401</v>
      </c>
      <c r="S34" s="80">
        <v>15942523</v>
      </c>
      <c r="T34" s="80">
        <v>6238789</v>
      </c>
      <c r="U34" s="80">
        <v>585591</v>
      </c>
      <c r="V34" s="81">
        <v>16559</v>
      </c>
      <c r="X34" s="5" t="str">
        <f t="shared" ref="X34:AE34" si="69">O34</f>
        <v>Punjab</v>
      </c>
      <c r="Y34" s="5">
        <f t="shared" si="69"/>
        <v>30510873</v>
      </c>
      <c r="Z34" s="5">
        <f t="shared" si="69"/>
        <v>3239672</v>
      </c>
      <c r="AA34" s="5">
        <f t="shared" si="69"/>
        <v>602401</v>
      </c>
      <c r="AB34" s="5">
        <f t="shared" si="69"/>
        <v>15942523</v>
      </c>
      <c r="AC34" s="5">
        <f t="shared" si="69"/>
        <v>6238789</v>
      </c>
      <c r="AD34" s="5">
        <f t="shared" si="69"/>
        <v>585591</v>
      </c>
      <c r="AE34" s="5">
        <f t="shared" si="69"/>
        <v>16559</v>
      </c>
      <c r="AG34" s="5" t="str">
        <f t="shared" ref="AG34:AH34" si="70">X34</f>
        <v>Punjab</v>
      </c>
      <c r="AH34" s="5">
        <f t="shared" si="70"/>
        <v>30510873</v>
      </c>
      <c r="AJ34" s="5" t="str">
        <f t="shared" si="1"/>
        <v>Punjab</v>
      </c>
      <c r="AK34" s="5">
        <f t="shared" si="2"/>
        <v>3239672</v>
      </c>
      <c r="AM34" s="5" t="str">
        <f t="shared" si="3"/>
        <v>Punjab</v>
      </c>
      <c r="AN34" s="5">
        <f t="shared" si="4"/>
        <v>602401</v>
      </c>
      <c r="AP34" s="5" t="str">
        <f t="shared" si="5"/>
        <v>Punjab</v>
      </c>
      <c r="AQ34" s="5">
        <f t="shared" si="6"/>
        <v>15942523</v>
      </c>
      <c r="AS34" s="5" t="str">
        <f t="shared" si="7"/>
        <v>Punjab</v>
      </c>
      <c r="AT34" s="5">
        <f t="shared" si="8"/>
        <v>6238789</v>
      </c>
      <c r="AV34" s="5" t="str">
        <f t="shared" si="9"/>
        <v>Punjab</v>
      </c>
      <c r="AW34" s="5">
        <f t="shared" si="10"/>
        <v>585591</v>
      </c>
      <c r="AY34" s="5" t="str">
        <f t="shared" si="11"/>
        <v>Punjab</v>
      </c>
      <c r="AZ34" s="5">
        <f t="shared" si="12"/>
        <v>16559</v>
      </c>
    </row>
    <row r="35" spans="1:52" ht="15.75" customHeight="1">
      <c r="A35" s="5" t="s">
        <v>96</v>
      </c>
      <c r="B35" s="5" t="s">
        <v>96</v>
      </c>
      <c r="C35" s="5" t="s">
        <v>149</v>
      </c>
      <c r="D35" s="5" t="s">
        <v>149</v>
      </c>
      <c r="E35" s="5">
        <v>13310</v>
      </c>
      <c r="F35" s="18">
        <v>44224</v>
      </c>
      <c r="G35" s="5">
        <v>6910</v>
      </c>
      <c r="H35" s="5">
        <v>5663</v>
      </c>
      <c r="I35" s="5">
        <v>262</v>
      </c>
      <c r="J35" s="5">
        <v>0</v>
      </c>
      <c r="K35" s="5">
        <v>261</v>
      </c>
      <c r="L35" s="5">
        <v>2300</v>
      </c>
      <c r="O35" s="78" t="s">
        <v>148</v>
      </c>
      <c r="P35" s="79">
        <v>69579056</v>
      </c>
      <c r="Q35" s="80">
        <v>6349659</v>
      </c>
      <c r="R35" s="80">
        <v>990684</v>
      </c>
      <c r="S35" s="80">
        <v>42975649</v>
      </c>
      <c r="T35" s="80">
        <v>20132113</v>
      </c>
      <c r="U35" s="80">
        <v>981526</v>
      </c>
      <c r="V35" s="81">
        <v>9024</v>
      </c>
      <c r="X35" s="5" t="str">
        <f t="shared" ref="X35:AE35" si="71">O35</f>
        <v>Rajasthan</v>
      </c>
      <c r="Y35" s="5">
        <f t="shared" si="71"/>
        <v>69579056</v>
      </c>
      <c r="Z35" s="5">
        <f t="shared" si="71"/>
        <v>6349659</v>
      </c>
      <c r="AA35" s="5">
        <f t="shared" si="71"/>
        <v>990684</v>
      </c>
      <c r="AB35" s="5">
        <f t="shared" si="71"/>
        <v>42975649</v>
      </c>
      <c r="AC35" s="5">
        <f t="shared" si="71"/>
        <v>20132113</v>
      </c>
      <c r="AD35" s="5">
        <f t="shared" si="71"/>
        <v>981526</v>
      </c>
      <c r="AE35" s="5">
        <f t="shared" si="71"/>
        <v>9024</v>
      </c>
      <c r="AG35" s="5" t="str">
        <f t="shared" ref="AG35:AH35" si="72">X35</f>
        <v>Rajasthan</v>
      </c>
      <c r="AH35" s="5">
        <f t="shared" si="72"/>
        <v>69579056</v>
      </c>
      <c r="AJ35" s="5" t="str">
        <f t="shared" si="1"/>
        <v>Rajasthan</v>
      </c>
      <c r="AK35" s="5">
        <f t="shared" si="2"/>
        <v>6349659</v>
      </c>
      <c r="AM35" s="5" t="str">
        <f t="shared" si="3"/>
        <v>Rajasthan</v>
      </c>
      <c r="AN35" s="5">
        <f t="shared" si="4"/>
        <v>990684</v>
      </c>
      <c r="AP35" s="5" t="str">
        <f t="shared" si="5"/>
        <v>Rajasthan</v>
      </c>
      <c r="AQ35" s="5">
        <f t="shared" si="6"/>
        <v>42975649</v>
      </c>
      <c r="AS35" s="5" t="str">
        <f t="shared" si="7"/>
        <v>Rajasthan</v>
      </c>
      <c r="AT35" s="5">
        <f t="shared" si="8"/>
        <v>20132113</v>
      </c>
      <c r="AV35" s="5" t="str">
        <f t="shared" si="9"/>
        <v>Rajasthan</v>
      </c>
      <c r="AW35" s="5">
        <f t="shared" si="10"/>
        <v>981526</v>
      </c>
      <c r="AY35" s="5" t="str">
        <f t="shared" si="11"/>
        <v>Rajasthan</v>
      </c>
      <c r="AZ35" s="5">
        <f t="shared" si="12"/>
        <v>9024</v>
      </c>
    </row>
    <row r="36" spans="1:52" ht="15.75" customHeight="1">
      <c r="A36" s="5" t="s">
        <v>96</v>
      </c>
      <c r="B36" s="5" t="s">
        <v>96</v>
      </c>
      <c r="C36" s="5" t="s">
        <v>151</v>
      </c>
      <c r="D36" s="5" t="s">
        <v>151</v>
      </c>
      <c r="E36" s="5">
        <v>31920</v>
      </c>
      <c r="F36" s="18">
        <v>44224</v>
      </c>
      <c r="G36" s="5">
        <v>14408</v>
      </c>
      <c r="H36" s="5">
        <v>9068</v>
      </c>
      <c r="I36" s="5">
        <v>411</v>
      </c>
      <c r="J36" s="5">
        <v>3</v>
      </c>
      <c r="K36" s="5">
        <v>408</v>
      </c>
      <c r="L36" s="5">
        <v>4475</v>
      </c>
      <c r="O36" s="78" t="s">
        <v>150</v>
      </c>
      <c r="P36" s="79">
        <v>607688</v>
      </c>
      <c r="Q36" s="80">
        <v>297765</v>
      </c>
      <c r="R36" s="80">
        <v>0</v>
      </c>
      <c r="S36" s="80">
        <v>521763</v>
      </c>
      <c r="T36" s="80">
        <v>451509</v>
      </c>
      <c r="U36" s="80">
        <v>0</v>
      </c>
      <c r="V36" s="81">
        <v>0</v>
      </c>
      <c r="X36" s="5" t="str">
        <f t="shared" ref="X36:AE36" si="73">O36</f>
        <v>Sikkim</v>
      </c>
      <c r="Y36" s="5">
        <f t="shared" si="73"/>
        <v>607688</v>
      </c>
      <c r="Z36" s="5">
        <f t="shared" si="73"/>
        <v>297765</v>
      </c>
      <c r="AA36" s="5">
        <f t="shared" si="73"/>
        <v>0</v>
      </c>
      <c r="AB36" s="5">
        <f t="shared" si="73"/>
        <v>521763</v>
      </c>
      <c r="AC36" s="5">
        <f t="shared" si="73"/>
        <v>451509</v>
      </c>
      <c r="AD36" s="5">
        <f t="shared" si="73"/>
        <v>0</v>
      </c>
      <c r="AE36" s="5">
        <f t="shared" si="73"/>
        <v>0</v>
      </c>
      <c r="AG36" s="5" t="str">
        <f t="shared" ref="AG36:AH36" si="74">X36</f>
        <v>Sikkim</v>
      </c>
      <c r="AH36" s="5">
        <f t="shared" si="74"/>
        <v>607688</v>
      </c>
      <c r="AJ36" s="5" t="str">
        <f t="shared" si="1"/>
        <v>Sikkim</v>
      </c>
      <c r="AK36" s="5">
        <f t="shared" si="2"/>
        <v>297765</v>
      </c>
      <c r="AM36" s="5" t="str">
        <f t="shared" si="3"/>
        <v>Sikkim</v>
      </c>
      <c r="AN36" s="5">
        <f t="shared" si="4"/>
        <v>0</v>
      </c>
      <c r="AP36" s="5" t="str">
        <f t="shared" si="5"/>
        <v>Sikkim</v>
      </c>
      <c r="AQ36" s="5">
        <f t="shared" si="6"/>
        <v>521763</v>
      </c>
      <c r="AS36" s="5" t="str">
        <f t="shared" si="7"/>
        <v>Sikkim</v>
      </c>
      <c r="AT36" s="5">
        <f t="shared" si="8"/>
        <v>451509</v>
      </c>
      <c r="AV36" s="5" t="str">
        <f t="shared" si="9"/>
        <v>Sikkim</v>
      </c>
      <c r="AW36" s="5">
        <f t="shared" si="10"/>
        <v>0</v>
      </c>
      <c r="AY36" s="5" t="str">
        <f t="shared" si="11"/>
        <v>Sikkim</v>
      </c>
      <c r="AZ36" s="5">
        <f t="shared" si="12"/>
        <v>0</v>
      </c>
    </row>
    <row r="37" spans="1:52" ht="15.75" customHeight="1">
      <c r="A37" s="5" t="s">
        <v>96</v>
      </c>
      <c r="B37" s="5" t="s">
        <v>96</v>
      </c>
      <c r="C37" s="5" t="s">
        <v>153</v>
      </c>
      <c r="D37" s="5" t="s">
        <v>153</v>
      </c>
      <c r="E37" s="5">
        <v>49950</v>
      </c>
      <c r="F37" s="18">
        <v>44224</v>
      </c>
      <c r="G37" s="5">
        <v>29553</v>
      </c>
      <c r="H37" s="5">
        <v>23287</v>
      </c>
      <c r="I37" s="5">
        <v>2577</v>
      </c>
      <c r="J37" s="5">
        <v>20</v>
      </c>
      <c r="K37" s="5">
        <v>2533</v>
      </c>
      <c r="L37" s="5">
        <v>15512</v>
      </c>
      <c r="O37" s="78" t="s">
        <v>152</v>
      </c>
      <c r="P37" s="79">
        <v>76448848</v>
      </c>
      <c r="Q37" s="80">
        <v>6205485</v>
      </c>
      <c r="R37" s="80">
        <v>2700082</v>
      </c>
      <c r="S37" s="80">
        <v>41277027</v>
      </c>
      <c r="T37" s="80">
        <v>17618141</v>
      </c>
      <c r="U37" s="80">
        <v>2652480</v>
      </c>
      <c r="V37" s="81">
        <v>36114</v>
      </c>
      <c r="X37" s="5" t="str">
        <f t="shared" ref="X37:AE37" si="75">O37</f>
        <v>Tamil Nadu</v>
      </c>
      <c r="Y37" s="5">
        <f t="shared" si="75"/>
        <v>76448848</v>
      </c>
      <c r="Z37" s="5">
        <f t="shared" si="75"/>
        <v>6205485</v>
      </c>
      <c r="AA37" s="5">
        <f t="shared" si="75"/>
        <v>2700082</v>
      </c>
      <c r="AB37" s="5">
        <f t="shared" si="75"/>
        <v>41277027</v>
      </c>
      <c r="AC37" s="5">
        <f t="shared" si="75"/>
        <v>17618141</v>
      </c>
      <c r="AD37" s="5">
        <f t="shared" si="75"/>
        <v>2652480</v>
      </c>
      <c r="AE37" s="5">
        <f t="shared" si="75"/>
        <v>36114</v>
      </c>
      <c r="AG37" s="5" t="str">
        <f t="shared" ref="AG37:AH37" si="76">X37</f>
        <v>Tamil Nadu</v>
      </c>
      <c r="AH37" s="5">
        <f t="shared" si="76"/>
        <v>76448848</v>
      </c>
      <c r="AJ37" s="5" t="str">
        <f t="shared" si="1"/>
        <v>Tamil Nadu</v>
      </c>
      <c r="AK37" s="5">
        <f t="shared" si="2"/>
        <v>6205485</v>
      </c>
      <c r="AM37" s="5" t="str">
        <f t="shared" si="3"/>
        <v>Tamil Nadu</v>
      </c>
      <c r="AN37" s="5">
        <f t="shared" si="4"/>
        <v>2700082</v>
      </c>
      <c r="AP37" s="5" t="str">
        <f t="shared" si="5"/>
        <v>Tamil Nadu</v>
      </c>
      <c r="AQ37" s="5">
        <f t="shared" si="6"/>
        <v>41277027</v>
      </c>
      <c r="AS37" s="5" t="str">
        <f t="shared" si="7"/>
        <v>Tamil Nadu</v>
      </c>
      <c r="AT37" s="5">
        <f t="shared" si="8"/>
        <v>17618141</v>
      </c>
      <c r="AV37" s="5" t="str">
        <f t="shared" si="9"/>
        <v>Tamil Nadu</v>
      </c>
      <c r="AW37" s="5">
        <f t="shared" si="10"/>
        <v>2652480</v>
      </c>
      <c r="AY37" s="5" t="str">
        <f t="shared" si="11"/>
        <v>Tamil Nadu</v>
      </c>
      <c r="AZ37" s="5">
        <f t="shared" si="12"/>
        <v>36114</v>
      </c>
    </row>
    <row r="38" spans="1:52" ht="15.75" customHeight="1">
      <c r="A38" s="5" t="s">
        <v>96</v>
      </c>
      <c r="B38" s="5" t="s">
        <v>96</v>
      </c>
      <c r="C38" s="5" t="s">
        <v>155</v>
      </c>
      <c r="D38" s="5" t="s">
        <v>155</v>
      </c>
      <c r="E38" s="5">
        <v>111997</v>
      </c>
      <c r="F38" s="18">
        <v>44224</v>
      </c>
      <c r="G38" s="5">
        <v>31565</v>
      </c>
      <c r="H38" s="5">
        <v>21200</v>
      </c>
      <c r="I38" s="5">
        <v>1109</v>
      </c>
      <c r="J38" s="5">
        <v>5</v>
      </c>
      <c r="K38" s="5">
        <v>1102</v>
      </c>
      <c r="L38" s="5">
        <v>15211</v>
      </c>
      <c r="O38" s="78" t="s">
        <v>154</v>
      </c>
      <c r="P38" s="79">
        <v>35095069</v>
      </c>
      <c r="Q38" s="80">
        <v>17196566</v>
      </c>
      <c r="R38" s="80">
        <v>0</v>
      </c>
      <c r="S38" s="80">
        <v>22014941</v>
      </c>
      <c r="T38" s="80">
        <v>9621241</v>
      </c>
      <c r="U38" s="80">
        <v>0</v>
      </c>
      <c r="V38" s="81">
        <v>0</v>
      </c>
      <c r="X38" s="5" t="str">
        <f t="shared" ref="X38:AE38" si="77">O38</f>
        <v>Telangana</v>
      </c>
      <c r="Y38" s="5">
        <f t="shared" si="77"/>
        <v>35095069</v>
      </c>
      <c r="Z38" s="5">
        <f t="shared" si="77"/>
        <v>17196566</v>
      </c>
      <c r="AA38" s="5">
        <f t="shared" si="77"/>
        <v>0</v>
      </c>
      <c r="AB38" s="5">
        <f t="shared" si="77"/>
        <v>22014941</v>
      </c>
      <c r="AC38" s="5">
        <f t="shared" si="77"/>
        <v>9621241</v>
      </c>
      <c r="AD38" s="5">
        <f t="shared" si="77"/>
        <v>0</v>
      </c>
      <c r="AE38" s="5">
        <f t="shared" si="77"/>
        <v>0</v>
      </c>
      <c r="AG38" s="5" t="str">
        <f t="shared" ref="AG38:AH38" si="78">X38</f>
        <v>Telangana</v>
      </c>
      <c r="AH38" s="5">
        <f t="shared" si="78"/>
        <v>35095069</v>
      </c>
      <c r="AJ38" s="5" t="str">
        <f t="shared" si="1"/>
        <v>Telangana</v>
      </c>
      <c r="AK38" s="5">
        <f t="shared" si="2"/>
        <v>17196566</v>
      </c>
      <c r="AM38" s="5" t="str">
        <f t="shared" si="3"/>
        <v>Telangana</v>
      </c>
      <c r="AN38" s="5">
        <f t="shared" si="4"/>
        <v>0</v>
      </c>
      <c r="AP38" s="5" t="str">
        <f t="shared" si="5"/>
        <v>Telangana</v>
      </c>
      <c r="AQ38" s="5">
        <f t="shared" si="6"/>
        <v>22014941</v>
      </c>
      <c r="AS38" s="5" t="str">
        <f t="shared" si="7"/>
        <v>Telangana</v>
      </c>
      <c r="AT38" s="5">
        <f t="shared" si="8"/>
        <v>9621241</v>
      </c>
      <c r="AV38" s="5" t="str">
        <f t="shared" si="9"/>
        <v>Telangana</v>
      </c>
      <c r="AW38" s="5">
        <f t="shared" si="10"/>
        <v>0</v>
      </c>
      <c r="AY38" s="5" t="str">
        <f t="shared" si="11"/>
        <v>Telangana</v>
      </c>
      <c r="AZ38" s="5">
        <f t="shared" si="12"/>
        <v>0</v>
      </c>
    </row>
    <row r="39" spans="1:52" ht="15.75" customHeight="1">
      <c r="A39" s="5" t="s">
        <v>96</v>
      </c>
      <c r="B39" s="5" t="s">
        <v>96</v>
      </c>
      <c r="C39" s="5" t="s">
        <v>157</v>
      </c>
      <c r="D39" s="5" t="s">
        <v>157</v>
      </c>
      <c r="E39" s="5">
        <v>7948</v>
      </c>
      <c r="F39" s="18">
        <v>44224</v>
      </c>
      <c r="G39" s="5">
        <v>4156</v>
      </c>
      <c r="H39" s="5">
        <v>2603</v>
      </c>
      <c r="I39" s="5">
        <v>337</v>
      </c>
      <c r="J39" s="5">
        <v>2</v>
      </c>
      <c r="K39" s="5">
        <v>335</v>
      </c>
      <c r="L39" s="5">
        <v>2078</v>
      </c>
      <c r="O39" s="78" t="s">
        <v>156</v>
      </c>
      <c r="P39" s="79">
        <v>3671032</v>
      </c>
      <c r="Q39" s="80">
        <v>650194</v>
      </c>
      <c r="R39" s="80">
        <v>84468</v>
      </c>
      <c r="S39" s="80">
        <v>2508476</v>
      </c>
      <c r="T39" s="80">
        <v>1620981</v>
      </c>
      <c r="U39" s="80">
        <v>83466</v>
      </c>
      <c r="V39" s="81">
        <v>813</v>
      </c>
      <c r="X39" s="5" t="str">
        <f t="shared" ref="X39:AE39" si="79">O39</f>
        <v>Tripura</v>
      </c>
      <c r="Y39" s="5">
        <f t="shared" si="79"/>
        <v>3671032</v>
      </c>
      <c r="Z39" s="5">
        <f t="shared" si="79"/>
        <v>650194</v>
      </c>
      <c r="AA39" s="5">
        <f t="shared" si="79"/>
        <v>84468</v>
      </c>
      <c r="AB39" s="5">
        <f t="shared" si="79"/>
        <v>2508476</v>
      </c>
      <c r="AC39" s="5">
        <f t="shared" si="79"/>
        <v>1620981</v>
      </c>
      <c r="AD39" s="5">
        <f t="shared" si="79"/>
        <v>83466</v>
      </c>
      <c r="AE39" s="5">
        <f t="shared" si="79"/>
        <v>813</v>
      </c>
      <c r="AG39" s="5" t="str">
        <f t="shared" ref="AG39:AH39" si="80">X39</f>
        <v>Tripura</v>
      </c>
      <c r="AH39" s="5">
        <f t="shared" si="80"/>
        <v>3671032</v>
      </c>
      <c r="AJ39" s="5" t="str">
        <f t="shared" si="1"/>
        <v>Tripura</v>
      </c>
      <c r="AK39" s="5">
        <f t="shared" si="2"/>
        <v>650194</v>
      </c>
      <c r="AM39" s="5" t="str">
        <f t="shared" si="3"/>
        <v>Tripura</v>
      </c>
      <c r="AN39" s="5">
        <f t="shared" si="4"/>
        <v>84468</v>
      </c>
      <c r="AP39" s="5" t="str">
        <f t="shared" si="5"/>
        <v>Tripura</v>
      </c>
      <c r="AQ39" s="5">
        <f t="shared" si="6"/>
        <v>2508476</v>
      </c>
      <c r="AS39" s="5" t="str">
        <f t="shared" si="7"/>
        <v>Tripura</v>
      </c>
      <c r="AT39" s="5">
        <f t="shared" si="8"/>
        <v>1620981</v>
      </c>
      <c r="AV39" s="5" t="str">
        <f t="shared" si="9"/>
        <v>Tripura</v>
      </c>
      <c r="AW39" s="5">
        <f t="shared" si="10"/>
        <v>83466</v>
      </c>
      <c r="AY39" s="5" t="str">
        <f t="shared" si="11"/>
        <v>Tripura</v>
      </c>
      <c r="AZ39" s="5">
        <f t="shared" si="12"/>
        <v>813</v>
      </c>
    </row>
    <row r="40" spans="1:52" ht="15.75" customHeight="1">
      <c r="A40" s="5" t="s">
        <v>96</v>
      </c>
      <c r="B40" s="5" t="s">
        <v>96</v>
      </c>
      <c r="C40" s="5" t="s">
        <v>159</v>
      </c>
      <c r="D40" s="5" t="s">
        <v>159</v>
      </c>
      <c r="E40" s="5">
        <v>35289</v>
      </c>
      <c r="F40" s="18">
        <v>44224</v>
      </c>
      <c r="G40" s="5">
        <v>18594</v>
      </c>
      <c r="H40" s="5">
        <v>13671</v>
      </c>
      <c r="I40" s="5">
        <v>1016</v>
      </c>
      <c r="J40" s="5">
        <v>1</v>
      </c>
      <c r="K40" s="5">
        <v>1015</v>
      </c>
      <c r="L40" s="5">
        <v>7072</v>
      </c>
      <c r="O40" s="78" t="s">
        <v>158</v>
      </c>
      <c r="P40" s="79">
        <v>205867440</v>
      </c>
      <c r="Q40" s="80">
        <v>24579645</v>
      </c>
      <c r="R40" s="80">
        <v>1710158</v>
      </c>
      <c r="S40" s="80">
        <v>98175781</v>
      </c>
      <c r="T40" s="80">
        <v>32678549</v>
      </c>
      <c r="U40" s="80">
        <v>1687151</v>
      </c>
      <c r="V40" s="81">
        <v>22900</v>
      </c>
      <c r="X40" s="5" t="str">
        <f t="shared" ref="X40:AE40" si="81">O40</f>
        <v>Uttar Pradesh</v>
      </c>
      <c r="Y40" s="5">
        <f t="shared" si="81"/>
        <v>205867440</v>
      </c>
      <c r="Z40" s="5">
        <f t="shared" si="81"/>
        <v>24579645</v>
      </c>
      <c r="AA40" s="5">
        <f t="shared" si="81"/>
        <v>1710158</v>
      </c>
      <c r="AB40" s="5">
        <f t="shared" si="81"/>
        <v>98175781</v>
      </c>
      <c r="AC40" s="5">
        <f t="shared" si="81"/>
        <v>32678549</v>
      </c>
      <c r="AD40" s="5">
        <f t="shared" si="81"/>
        <v>1687151</v>
      </c>
      <c r="AE40" s="5">
        <f t="shared" si="81"/>
        <v>22900</v>
      </c>
      <c r="AG40" s="5" t="str">
        <f t="shared" ref="AG40:AH40" si="82">X40</f>
        <v>Uttar Pradesh</v>
      </c>
      <c r="AH40" s="5">
        <f t="shared" si="82"/>
        <v>205867440</v>
      </c>
      <c r="AJ40" s="5" t="str">
        <f t="shared" si="1"/>
        <v>Uttar Pradesh</v>
      </c>
      <c r="AK40" s="5">
        <f t="shared" si="2"/>
        <v>24579645</v>
      </c>
      <c r="AM40" s="5" t="str">
        <f t="shared" si="3"/>
        <v>Uttar Pradesh</v>
      </c>
      <c r="AN40" s="5">
        <f t="shared" si="4"/>
        <v>1710158</v>
      </c>
      <c r="AP40" s="5" t="str">
        <f t="shared" si="5"/>
        <v>Uttar Pradesh</v>
      </c>
      <c r="AQ40" s="5">
        <f t="shared" si="6"/>
        <v>98175781</v>
      </c>
      <c r="AS40" s="5" t="str">
        <f t="shared" si="7"/>
        <v>Uttar Pradesh</v>
      </c>
      <c r="AT40" s="5">
        <f t="shared" si="8"/>
        <v>32678549</v>
      </c>
      <c r="AV40" s="5" t="str">
        <f t="shared" si="9"/>
        <v>Uttar Pradesh</v>
      </c>
      <c r="AW40" s="5">
        <f t="shared" si="10"/>
        <v>1687151</v>
      </c>
      <c r="AY40" s="5" t="str">
        <f t="shared" si="11"/>
        <v>Uttar Pradesh</v>
      </c>
      <c r="AZ40" s="5">
        <f t="shared" si="12"/>
        <v>22900</v>
      </c>
    </row>
    <row r="41" spans="1:52" ht="15.75" customHeight="1">
      <c r="A41" s="5" t="s">
        <v>96</v>
      </c>
      <c r="B41" s="5" t="s">
        <v>96</v>
      </c>
      <c r="C41" s="5" t="s">
        <v>161</v>
      </c>
      <c r="D41" s="5" t="s">
        <v>161</v>
      </c>
      <c r="E41" s="5">
        <v>83205</v>
      </c>
      <c r="F41" s="18">
        <v>44224</v>
      </c>
      <c r="G41" s="5">
        <v>24842</v>
      </c>
      <c r="H41" s="5">
        <v>16390</v>
      </c>
      <c r="I41" s="5">
        <v>1958</v>
      </c>
      <c r="J41" s="5">
        <v>6</v>
      </c>
      <c r="K41" s="5">
        <v>1952</v>
      </c>
      <c r="L41" s="5">
        <v>7196</v>
      </c>
      <c r="O41" s="78" t="s">
        <v>160</v>
      </c>
      <c r="P41" s="79">
        <v>10116752</v>
      </c>
      <c r="Q41" s="80">
        <v>2299304</v>
      </c>
      <c r="R41" s="80">
        <v>343896</v>
      </c>
      <c r="S41" s="80">
        <v>7477999</v>
      </c>
      <c r="T41" s="80">
        <v>3898139</v>
      </c>
      <c r="U41" s="80">
        <v>330195</v>
      </c>
      <c r="V41" s="81">
        <v>6400</v>
      </c>
      <c r="X41" s="5" t="str">
        <f t="shared" ref="X41:AE41" si="83">O41</f>
        <v>Uttarakhand</v>
      </c>
      <c r="Y41" s="5">
        <f t="shared" si="83"/>
        <v>10116752</v>
      </c>
      <c r="Z41" s="5">
        <f t="shared" si="83"/>
        <v>2299304</v>
      </c>
      <c r="AA41" s="5">
        <f t="shared" si="83"/>
        <v>343896</v>
      </c>
      <c r="AB41" s="5">
        <f t="shared" si="83"/>
        <v>7477999</v>
      </c>
      <c r="AC41" s="5">
        <f t="shared" si="83"/>
        <v>3898139</v>
      </c>
      <c r="AD41" s="5">
        <f t="shared" si="83"/>
        <v>330195</v>
      </c>
      <c r="AE41" s="5">
        <f t="shared" si="83"/>
        <v>6400</v>
      </c>
      <c r="AG41" s="5" t="str">
        <f t="shared" ref="AG41:AH41" si="84">X41</f>
        <v>Uttarakhand</v>
      </c>
      <c r="AH41" s="5">
        <f t="shared" si="84"/>
        <v>10116752</v>
      </c>
      <c r="AJ41" s="5" t="str">
        <f t="shared" si="1"/>
        <v>Uttarakhand</v>
      </c>
      <c r="AK41" s="5">
        <f t="shared" si="2"/>
        <v>2299304</v>
      </c>
      <c r="AM41" s="5" t="str">
        <f t="shared" si="3"/>
        <v>Uttarakhand</v>
      </c>
      <c r="AN41" s="5">
        <f t="shared" si="4"/>
        <v>343896</v>
      </c>
      <c r="AP41" s="5" t="str">
        <f t="shared" si="5"/>
        <v>Uttarakhand</v>
      </c>
      <c r="AQ41" s="5">
        <f t="shared" si="6"/>
        <v>7477999</v>
      </c>
      <c r="AS41" s="5" t="str">
        <f t="shared" si="7"/>
        <v>Uttarakhand</v>
      </c>
      <c r="AT41" s="5">
        <f t="shared" si="8"/>
        <v>3898139</v>
      </c>
      <c r="AV41" s="5" t="str">
        <f t="shared" si="9"/>
        <v>Uttarakhand</v>
      </c>
      <c r="AW41" s="5">
        <f t="shared" si="10"/>
        <v>330195</v>
      </c>
      <c r="AY41" s="5" t="str">
        <f t="shared" si="11"/>
        <v>Uttarakhand</v>
      </c>
      <c r="AZ41" s="5">
        <f t="shared" si="12"/>
        <v>6400</v>
      </c>
    </row>
    <row r="42" spans="1:52" ht="15.75" customHeight="1">
      <c r="A42" s="5" t="s">
        <v>96</v>
      </c>
      <c r="B42" s="5" t="s">
        <v>96</v>
      </c>
      <c r="C42" s="5" t="s">
        <v>163</v>
      </c>
      <c r="D42" s="5" t="s">
        <v>163</v>
      </c>
      <c r="E42" s="5">
        <v>87013</v>
      </c>
      <c r="F42" s="18">
        <v>44224</v>
      </c>
      <c r="G42" s="5">
        <v>55710</v>
      </c>
      <c r="H42" s="5">
        <v>40321</v>
      </c>
      <c r="I42" s="5">
        <v>3545</v>
      </c>
      <c r="J42" s="5">
        <v>14</v>
      </c>
      <c r="K42" s="5">
        <v>3518</v>
      </c>
      <c r="L42" s="5">
        <v>29927</v>
      </c>
      <c r="O42" s="78" t="s">
        <v>162</v>
      </c>
      <c r="P42" s="79">
        <v>92903903</v>
      </c>
      <c r="Q42" s="80">
        <v>46319324</v>
      </c>
      <c r="R42" s="80">
        <v>1592842</v>
      </c>
      <c r="S42" s="80">
        <v>56183405</v>
      </c>
      <c r="T42" s="80">
        <v>21558154</v>
      </c>
      <c r="U42" s="80">
        <v>1565408</v>
      </c>
      <c r="V42" s="81">
        <v>19138</v>
      </c>
      <c r="X42" s="5" t="str">
        <f t="shared" ref="X42:AE42" si="85">O42</f>
        <v>West Bengal</v>
      </c>
      <c r="Y42" s="5">
        <f t="shared" si="85"/>
        <v>92903903</v>
      </c>
      <c r="Z42" s="5">
        <f t="shared" si="85"/>
        <v>46319324</v>
      </c>
      <c r="AA42" s="5">
        <f t="shared" si="85"/>
        <v>1592842</v>
      </c>
      <c r="AB42" s="5">
        <f t="shared" si="85"/>
        <v>56183405</v>
      </c>
      <c r="AC42" s="5">
        <f t="shared" si="85"/>
        <v>21558154</v>
      </c>
      <c r="AD42" s="5">
        <f t="shared" si="85"/>
        <v>1565408</v>
      </c>
      <c r="AE42" s="5">
        <f t="shared" si="85"/>
        <v>19138</v>
      </c>
    </row>
    <row r="43" spans="1:52" ht="15.75" customHeight="1">
      <c r="A43" s="5" t="s">
        <v>96</v>
      </c>
      <c r="B43" s="5" t="s">
        <v>96</v>
      </c>
      <c r="C43" s="5" t="s">
        <v>165</v>
      </c>
      <c r="D43" s="5" t="s">
        <v>165</v>
      </c>
      <c r="E43" s="5">
        <v>112272</v>
      </c>
      <c r="F43" s="18">
        <v>44224</v>
      </c>
      <c r="G43" s="5">
        <v>33773</v>
      </c>
      <c r="H43" s="5">
        <v>27867</v>
      </c>
      <c r="I43" s="5">
        <v>1868</v>
      </c>
      <c r="J43" s="5">
        <v>6</v>
      </c>
      <c r="K43" s="5">
        <v>1856</v>
      </c>
      <c r="L43" s="5">
        <v>14126</v>
      </c>
      <c r="O43" s="82" t="s">
        <v>164</v>
      </c>
      <c r="P43" s="83">
        <v>1234588774</v>
      </c>
      <c r="Q43" s="84">
        <v>276393857</v>
      </c>
      <c r="R43" s="84">
        <v>32384204</v>
      </c>
      <c r="S43" s="84">
        <v>723602281</v>
      </c>
      <c r="T43" s="84">
        <v>325872530</v>
      </c>
      <c r="U43" s="84">
        <v>31789458</v>
      </c>
      <c r="V43" s="85">
        <v>436629</v>
      </c>
    </row>
    <row r="44" spans="1:52" ht="15.75" customHeight="1">
      <c r="A44" s="5" t="s">
        <v>98</v>
      </c>
      <c r="B44" s="5" t="s">
        <v>98</v>
      </c>
      <c r="C44" s="5" t="s">
        <v>166</v>
      </c>
      <c r="D44" s="5" t="s">
        <v>166</v>
      </c>
      <c r="E44" s="5">
        <v>953773</v>
      </c>
      <c r="G44" s="5">
        <v>553967</v>
      </c>
      <c r="H44" s="5">
        <v>136574</v>
      </c>
      <c r="I44" s="5">
        <v>0</v>
      </c>
      <c r="J44" s="5">
        <v>0</v>
      </c>
      <c r="K44" s="5">
        <v>0</v>
      </c>
      <c r="L44" s="5">
        <v>467348</v>
      </c>
      <c r="X44" s="20" t="s">
        <v>167</v>
      </c>
      <c r="Y44" s="12" t="s">
        <v>90</v>
      </c>
      <c r="Z44" s="12" t="s">
        <v>36</v>
      </c>
      <c r="AA44" s="12" t="s">
        <v>38</v>
      </c>
      <c r="AB44" s="12" t="s">
        <v>91</v>
      </c>
      <c r="AC44" s="12" t="s">
        <v>92</v>
      </c>
      <c r="AD44" s="12" t="s">
        <v>42</v>
      </c>
      <c r="AE44" s="12" t="s">
        <v>44</v>
      </c>
    </row>
    <row r="45" spans="1:52" ht="15.75" customHeight="1">
      <c r="A45" s="5" t="s">
        <v>98</v>
      </c>
      <c r="B45" s="5" t="s">
        <v>98</v>
      </c>
      <c r="C45" s="5" t="s">
        <v>168</v>
      </c>
      <c r="D45" s="5" t="s">
        <v>168</v>
      </c>
      <c r="E45" s="5">
        <v>1693190</v>
      </c>
      <c r="G45" s="5">
        <v>1095048</v>
      </c>
      <c r="H45" s="5">
        <v>448006</v>
      </c>
      <c r="I45" s="5">
        <v>0</v>
      </c>
      <c r="J45" s="5">
        <v>0</v>
      </c>
      <c r="K45" s="5">
        <v>0</v>
      </c>
      <c r="L45" s="5">
        <v>829663</v>
      </c>
      <c r="X45" s="12" t="s">
        <v>164</v>
      </c>
      <c r="Y45" s="12" t="e">
        <f>VLOOKUP("Grand Total", $X$5:$AE$42,2,0)</f>
        <v>#N/A</v>
      </c>
      <c r="Z45" s="12" t="e">
        <f>VLOOKUP("Grand Total", $X$5:$AE$42,3,0)</f>
        <v>#N/A</v>
      </c>
      <c r="AA45" s="12" t="e">
        <f>VLOOKUP("Grand Total", $X$5:$AE$42,4,0)</f>
        <v>#N/A</v>
      </c>
      <c r="AB45" s="12" t="e">
        <f>VLOOKUP("Grand Total", $X$5:$AE$42,5,0)</f>
        <v>#N/A</v>
      </c>
      <c r="AC45" s="12" t="e">
        <f>VLOOKUP("Grand Total", $X$5:$AE$42,6,0)</f>
        <v>#N/A</v>
      </c>
      <c r="AD45" s="12" t="e">
        <f>VLOOKUP("Grand Total", $X$5:$AE$42,7,0)</f>
        <v>#N/A</v>
      </c>
      <c r="AE45" s="12" t="e">
        <f>VLOOKUP("Grand Total", $X$5:$AE$42,8,0)</f>
        <v>#N/A</v>
      </c>
      <c r="AH45" s="42" t="s">
        <v>169</v>
      </c>
      <c r="AI45" s="43"/>
      <c r="AJ45" s="41"/>
    </row>
    <row r="46" spans="1:52" ht="15.75" customHeight="1">
      <c r="A46" s="5" t="s">
        <v>98</v>
      </c>
      <c r="B46" s="5" t="s">
        <v>98</v>
      </c>
      <c r="C46" s="5" t="s">
        <v>170</v>
      </c>
      <c r="D46" s="5" t="s">
        <v>170</v>
      </c>
      <c r="E46" s="5">
        <v>612491</v>
      </c>
      <c r="G46" s="5">
        <v>456088</v>
      </c>
      <c r="H46" s="5">
        <v>213437</v>
      </c>
      <c r="I46" s="5">
        <v>0</v>
      </c>
      <c r="J46" s="5">
        <v>0</v>
      </c>
      <c r="K46" s="5">
        <v>0</v>
      </c>
      <c r="L46" s="5">
        <v>300120</v>
      </c>
      <c r="X46" s="12"/>
      <c r="Y46" s="12"/>
      <c r="Z46" s="12"/>
      <c r="AA46" s="12"/>
      <c r="AB46" s="12"/>
      <c r="AC46" s="12"/>
      <c r="AD46" s="12"/>
      <c r="AE46" s="12"/>
    </row>
    <row r="47" spans="1:52" ht="15.75" customHeight="1">
      <c r="A47" s="5" t="s">
        <v>98</v>
      </c>
      <c r="B47" s="5" t="s">
        <v>98</v>
      </c>
      <c r="C47" s="5" t="s">
        <v>171</v>
      </c>
      <c r="D47" s="5" t="s">
        <v>171</v>
      </c>
      <c r="E47" s="5">
        <v>732639</v>
      </c>
      <c r="G47" s="5">
        <v>493242</v>
      </c>
      <c r="H47" s="5">
        <v>183782</v>
      </c>
      <c r="I47" s="5">
        <v>0</v>
      </c>
      <c r="J47" s="5">
        <v>0</v>
      </c>
      <c r="K47" s="5">
        <v>0</v>
      </c>
      <c r="L47" s="5">
        <v>358993</v>
      </c>
      <c r="X47" s="12" t="s">
        <v>172</v>
      </c>
      <c r="Y47" s="21" t="e">
        <f>Z45/Y45</f>
        <v>#N/A</v>
      </c>
      <c r="Z47" s="12"/>
      <c r="AA47" s="12"/>
      <c r="AB47" s="12"/>
      <c r="AC47" s="12"/>
      <c r="AD47" s="12"/>
      <c r="AE47" s="12"/>
    </row>
    <row r="48" spans="1:52" ht="15.75" customHeight="1">
      <c r="A48" s="5" t="s">
        <v>98</v>
      </c>
      <c r="B48" s="5" t="s">
        <v>98</v>
      </c>
      <c r="C48" s="5" t="s">
        <v>173</v>
      </c>
      <c r="D48" s="5" t="s">
        <v>173</v>
      </c>
      <c r="E48" s="5">
        <v>1736319</v>
      </c>
      <c r="G48" s="5">
        <v>1101266</v>
      </c>
      <c r="H48" s="5">
        <v>402535</v>
      </c>
      <c r="I48" s="5">
        <v>0</v>
      </c>
      <c r="J48" s="5">
        <v>0</v>
      </c>
      <c r="K48" s="5">
        <v>0</v>
      </c>
      <c r="L48" s="5">
        <v>850796</v>
      </c>
      <c r="X48" s="12" t="s">
        <v>174</v>
      </c>
      <c r="Y48" s="21" t="e">
        <f>AA45/Z45</f>
        <v>#N/A</v>
      </c>
      <c r="Z48" s="12"/>
      <c r="AA48" s="12"/>
      <c r="AB48" s="12"/>
      <c r="AC48" s="12"/>
      <c r="AD48" s="12"/>
      <c r="AE48" s="12"/>
    </row>
    <row r="49" spans="1:31" ht="15.75" customHeight="1">
      <c r="A49" s="5" t="s">
        <v>98</v>
      </c>
      <c r="B49" s="5" t="s">
        <v>98</v>
      </c>
      <c r="C49" s="5" t="s">
        <v>175</v>
      </c>
      <c r="D49" s="5" t="s">
        <v>175</v>
      </c>
      <c r="E49" s="5">
        <v>481818</v>
      </c>
      <c r="G49" s="5">
        <v>288696</v>
      </c>
      <c r="H49" s="5">
        <v>102397</v>
      </c>
      <c r="I49" s="5">
        <v>0</v>
      </c>
      <c r="J49" s="5">
        <v>0</v>
      </c>
      <c r="K49" s="5">
        <v>0</v>
      </c>
      <c r="L49" s="5">
        <v>236090</v>
      </c>
      <c r="X49" s="12" t="s">
        <v>91</v>
      </c>
      <c r="Y49" s="21" t="e">
        <f>AB45/Y45</f>
        <v>#N/A</v>
      </c>
      <c r="Z49" s="12"/>
      <c r="AA49" s="12"/>
      <c r="AB49" s="12"/>
      <c r="AC49" s="12"/>
      <c r="AD49" s="12"/>
      <c r="AE49" s="12"/>
    </row>
    <row r="50" spans="1:31" ht="15.75" customHeight="1">
      <c r="A50" s="5" t="s">
        <v>98</v>
      </c>
      <c r="B50" s="5" t="s">
        <v>98</v>
      </c>
      <c r="C50" s="5" t="s">
        <v>176</v>
      </c>
      <c r="D50" s="5" t="s">
        <v>176</v>
      </c>
      <c r="E50" s="5">
        <v>908090</v>
      </c>
      <c r="G50" s="5">
        <v>596783</v>
      </c>
      <c r="H50" s="5">
        <v>183724</v>
      </c>
      <c r="I50" s="5">
        <v>0</v>
      </c>
      <c r="J50" s="5">
        <v>0</v>
      </c>
      <c r="K50" s="5">
        <v>0</v>
      </c>
      <c r="L50" s="5">
        <v>444964</v>
      </c>
      <c r="X50" s="12" t="s">
        <v>92</v>
      </c>
      <c r="Y50" s="21" t="e">
        <f>AC45/AB45</f>
        <v>#N/A</v>
      </c>
      <c r="Z50" s="12"/>
      <c r="AA50" s="12"/>
      <c r="AB50" s="12"/>
      <c r="AC50" s="12"/>
      <c r="AD50" s="12"/>
      <c r="AE50" s="12"/>
    </row>
    <row r="51" spans="1:31" ht="15.75" customHeight="1">
      <c r="A51" s="5" t="s">
        <v>98</v>
      </c>
      <c r="B51" s="5" t="s">
        <v>98</v>
      </c>
      <c r="C51" s="5" t="s">
        <v>177</v>
      </c>
      <c r="D51" s="5" t="s">
        <v>177</v>
      </c>
      <c r="E51" s="5">
        <v>688077</v>
      </c>
      <c r="G51" s="5">
        <v>431792</v>
      </c>
      <c r="H51" s="5">
        <v>184251</v>
      </c>
      <c r="I51" s="5">
        <v>0</v>
      </c>
      <c r="J51" s="5">
        <v>0</v>
      </c>
      <c r="K51" s="5">
        <v>0</v>
      </c>
      <c r="L51" s="5">
        <v>337157</v>
      </c>
      <c r="X51" s="12" t="s">
        <v>42</v>
      </c>
      <c r="Y51" s="21">
        <f>IFERROR(AD45/AA45,0)</f>
        <v>0</v>
      </c>
      <c r="Z51" s="12"/>
      <c r="AA51" s="12"/>
      <c r="AB51" s="12"/>
      <c r="AC51" s="12"/>
      <c r="AD51" s="12"/>
      <c r="AE51" s="12"/>
    </row>
    <row r="52" spans="1:31" ht="15.75" customHeight="1">
      <c r="A52" s="5" t="s">
        <v>98</v>
      </c>
      <c r="B52" s="5" t="s">
        <v>98</v>
      </c>
      <c r="C52" s="5" t="s">
        <v>178</v>
      </c>
      <c r="D52" s="5" t="s">
        <v>178</v>
      </c>
      <c r="E52" s="5">
        <v>1948632</v>
      </c>
      <c r="G52" s="5">
        <v>945264</v>
      </c>
      <c r="H52" s="5">
        <v>229696</v>
      </c>
      <c r="I52" s="5">
        <v>0</v>
      </c>
      <c r="J52" s="5">
        <v>0</v>
      </c>
      <c r="K52" s="5">
        <v>0</v>
      </c>
      <c r="L52" s="5">
        <v>954829</v>
      </c>
      <c r="X52" s="12" t="s">
        <v>44</v>
      </c>
      <c r="Y52" s="21">
        <f>IFERROR(AE45/AA45,0)</f>
        <v>0</v>
      </c>
      <c r="Z52" s="12"/>
      <c r="AA52" s="12"/>
      <c r="AB52" s="12"/>
      <c r="AC52" s="12"/>
      <c r="AD52" s="12"/>
      <c r="AE52" s="12"/>
    </row>
    <row r="53" spans="1:31" ht="15.75" customHeight="1">
      <c r="A53" s="5" t="s">
        <v>98</v>
      </c>
      <c r="B53" s="5" t="s">
        <v>98</v>
      </c>
      <c r="C53" s="5" t="s">
        <v>179</v>
      </c>
      <c r="D53" s="5" t="s">
        <v>179</v>
      </c>
      <c r="E53" s="5">
        <v>1327748</v>
      </c>
      <c r="F53" s="18">
        <v>44228</v>
      </c>
      <c r="G53" s="5">
        <v>914640</v>
      </c>
      <c r="H53" s="5">
        <v>430800</v>
      </c>
      <c r="I53" s="5">
        <v>0</v>
      </c>
      <c r="J53" s="5">
        <v>0</v>
      </c>
      <c r="K53" s="5">
        <v>0</v>
      </c>
      <c r="L53" s="5">
        <v>301657</v>
      </c>
    </row>
    <row r="54" spans="1:31" ht="15.75" customHeight="1">
      <c r="A54" s="5" t="s">
        <v>98</v>
      </c>
      <c r="B54" s="5" t="s">
        <v>98</v>
      </c>
      <c r="C54" s="5" t="s">
        <v>180</v>
      </c>
      <c r="D54" s="5" t="s">
        <v>180</v>
      </c>
      <c r="E54" s="5">
        <v>213529</v>
      </c>
      <c r="G54" s="5">
        <v>116318</v>
      </c>
      <c r="H54" s="5">
        <v>62593</v>
      </c>
      <c r="I54" s="5">
        <v>0</v>
      </c>
      <c r="J54" s="5">
        <v>0</v>
      </c>
      <c r="K54" s="5">
        <v>0</v>
      </c>
      <c r="L54" s="5">
        <v>104629</v>
      </c>
    </row>
    <row r="55" spans="1:31" ht="15.75" customHeight="1">
      <c r="A55" s="5" t="s">
        <v>98</v>
      </c>
      <c r="B55" s="5" t="s">
        <v>98</v>
      </c>
      <c r="C55" s="5" t="s">
        <v>181</v>
      </c>
      <c r="D55" s="5" t="s">
        <v>181</v>
      </c>
      <c r="E55" s="5">
        <v>1008959</v>
      </c>
      <c r="G55" s="5">
        <v>662016</v>
      </c>
      <c r="H55" s="5">
        <v>195521</v>
      </c>
      <c r="I55" s="5">
        <v>0</v>
      </c>
      <c r="J55" s="5">
        <v>0</v>
      </c>
      <c r="K55" s="5">
        <v>0</v>
      </c>
      <c r="L55" s="5">
        <v>494389</v>
      </c>
      <c r="X55" s="44" t="s">
        <v>182</v>
      </c>
      <c r="Y55" s="12" t="s">
        <v>90</v>
      </c>
      <c r="Z55" s="12" t="s">
        <v>36</v>
      </c>
      <c r="AA55" s="12" t="s">
        <v>38</v>
      </c>
      <c r="AB55" s="12" t="s">
        <v>91</v>
      </c>
      <c r="AC55" s="12" t="s">
        <v>92</v>
      </c>
      <c r="AD55" s="12" t="s">
        <v>42</v>
      </c>
      <c r="AE55" s="12" t="s">
        <v>44</v>
      </c>
    </row>
    <row r="56" spans="1:31" ht="15.75" customHeight="1">
      <c r="A56" s="5" t="s">
        <v>98</v>
      </c>
      <c r="B56" s="5" t="s">
        <v>98</v>
      </c>
      <c r="C56" s="5" t="s">
        <v>183</v>
      </c>
      <c r="D56" s="5" t="s">
        <v>183</v>
      </c>
      <c r="E56" s="5">
        <v>1058674</v>
      </c>
      <c r="G56" s="5">
        <v>711564</v>
      </c>
      <c r="H56" s="5">
        <v>306745</v>
      </c>
      <c r="I56" s="5">
        <v>0</v>
      </c>
      <c r="J56" s="5">
        <v>0</v>
      </c>
      <c r="K56" s="5">
        <v>0</v>
      </c>
      <c r="L56" s="5">
        <v>518750</v>
      </c>
      <c r="X56" s="45"/>
      <c r="Y56" s="12">
        <v>1234588774</v>
      </c>
      <c r="Z56" s="12">
        <v>276393857</v>
      </c>
      <c r="AA56" s="12">
        <v>32384204</v>
      </c>
      <c r="AB56" s="12">
        <v>723602281</v>
      </c>
      <c r="AC56" s="12">
        <v>325872530</v>
      </c>
      <c r="AD56" s="12">
        <v>31789458</v>
      </c>
      <c r="AE56" s="12">
        <v>436629</v>
      </c>
    </row>
    <row r="57" spans="1:31" ht="15.75" customHeight="1">
      <c r="A57" s="5" t="s">
        <v>98</v>
      </c>
      <c r="B57" s="5" t="s">
        <v>98</v>
      </c>
      <c r="C57" s="5" t="s">
        <v>184</v>
      </c>
      <c r="D57" s="5" t="s">
        <v>184</v>
      </c>
      <c r="E57" s="5">
        <v>659260</v>
      </c>
      <c r="G57" s="5">
        <v>422295</v>
      </c>
      <c r="H57" s="5">
        <v>146888</v>
      </c>
      <c r="I57" s="5">
        <v>0</v>
      </c>
      <c r="J57" s="5">
        <v>0</v>
      </c>
      <c r="K57" s="5">
        <v>0</v>
      </c>
      <c r="L57" s="5">
        <v>323037</v>
      </c>
    </row>
    <row r="58" spans="1:31" ht="15.75" customHeight="1">
      <c r="A58" s="5" t="s">
        <v>98</v>
      </c>
      <c r="B58" s="5" t="s">
        <v>98</v>
      </c>
      <c r="C58" s="5" t="s">
        <v>185</v>
      </c>
      <c r="D58" s="5" t="s">
        <v>185</v>
      </c>
      <c r="E58" s="5">
        <v>931218</v>
      </c>
      <c r="G58" s="5">
        <v>602504</v>
      </c>
      <c r="H58" s="5">
        <v>274035</v>
      </c>
      <c r="I58" s="5">
        <v>0</v>
      </c>
      <c r="J58" s="5">
        <v>0</v>
      </c>
      <c r="K58" s="5">
        <v>0</v>
      </c>
      <c r="L58" s="5">
        <v>456296</v>
      </c>
    </row>
    <row r="59" spans="1:31" ht="15.75" customHeight="1">
      <c r="A59" s="5" t="s">
        <v>98</v>
      </c>
      <c r="B59" s="5" t="s">
        <v>98</v>
      </c>
      <c r="C59" s="5" t="s">
        <v>186</v>
      </c>
      <c r="D59" s="5" t="s">
        <v>186</v>
      </c>
      <c r="E59" s="5">
        <v>1091295</v>
      </c>
      <c r="G59" s="5">
        <v>649267</v>
      </c>
      <c r="H59" s="5">
        <v>297724</v>
      </c>
      <c r="I59" s="5">
        <v>0</v>
      </c>
      <c r="J59" s="5">
        <v>0</v>
      </c>
      <c r="K59" s="5">
        <v>0</v>
      </c>
      <c r="L59" s="5">
        <v>534734</v>
      </c>
    </row>
    <row r="60" spans="1:31" ht="15.75" customHeight="1">
      <c r="A60" s="5" t="s">
        <v>98</v>
      </c>
      <c r="B60" s="5" t="s">
        <v>98</v>
      </c>
      <c r="C60" s="5" t="s">
        <v>187</v>
      </c>
      <c r="D60" s="5" t="s">
        <v>187</v>
      </c>
      <c r="E60" s="5">
        <v>1517202</v>
      </c>
      <c r="G60" s="5">
        <v>1079092</v>
      </c>
      <c r="H60" s="5">
        <v>409628</v>
      </c>
      <c r="I60" s="5">
        <v>0</v>
      </c>
      <c r="J60" s="5">
        <v>0</v>
      </c>
      <c r="K60" s="5">
        <v>0</v>
      </c>
      <c r="L60" s="5">
        <v>743428</v>
      </c>
    </row>
    <row r="61" spans="1:31" ht="15.75" customHeight="1">
      <c r="A61" s="5" t="s">
        <v>98</v>
      </c>
      <c r="B61" s="5" t="s">
        <v>98</v>
      </c>
      <c r="C61" s="5" t="s">
        <v>188</v>
      </c>
      <c r="D61" s="5" t="s">
        <v>188</v>
      </c>
      <c r="E61" s="5">
        <v>1260419</v>
      </c>
      <c r="G61" s="5">
        <v>1246239</v>
      </c>
      <c r="H61" s="5">
        <v>875897</v>
      </c>
      <c r="I61" s="5">
        <v>0</v>
      </c>
      <c r="J61" s="5">
        <v>0</v>
      </c>
      <c r="K61" s="5">
        <v>0</v>
      </c>
      <c r="L61" s="5">
        <v>617605</v>
      </c>
    </row>
    <row r="62" spans="1:31" ht="15.75" customHeight="1">
      <c r="A62" s="5" t="s">
        <v>98</v>
      </c>
      <c r="B62" s="5" t="s">
        <v>98</v>
      </c>
      <c r="C62" s="5" t="s">
        <v>189</v>
      </c>
      <c r="D62" s="5" t="s">
        <v>189</v>
      </c>
      <c r="E62" s="5">
        <v>965280</v>
      </c>
      <c r="G62" s="5">
        <v>284600</v>
      </c>
      <c r="H62" s="5">
        <v>102798</v>
      </c>
      <c r="I62" s="5">
        <v>0</v>
      </c>
      <c r="J62" s="5">
        <v>0</v>
      </c>
      <c r="K62" s="5">
        <v>0</v>
      </c>
      <c r="L62" s="5">
        <v>472987</v>
      </c>
    </row>
    <row r="63" spans="1:31" ht="15.75" customHeight="1">
      <c r="A63" s="5" t="s">
        <v>98</v>
      </c>
      <c r="B63" s="5" t="s">
        <v>98</v>
      </c>
      <c r="C63" s="5" t="s">
        <v>190</v>
      </c>
      <c r="D63" s="5" t="s">
        <v>190</v>
      </c>
      <c r="E63" s="5">
        <v>1217002</v>
      </c>
      <c r="G63" s="5">
        <v>681216</v>
      </c>
      <c r="H63" s="5">
        <v>203575</v>
      </c>
      <c r="I63" s="5">
        <v>0</v>
      </c>
      <c r="J63" s="5">
        <v>0</v>
      </c>
      <c r="K63" s="5">
        <v>0</v>
      </c>
      <c r="L63" s="5">
        <v>596330</v>
      </c>
    </row>
    <row r="64" spans="1:31" ht="15.75" customHeight="1">
      <c r="A64" s="5" t="s">
        <v>98</v>
      </c>
      <c r="B64" s="5" t="s">
        <v>98</v>
      </c>
      <c r="C64" s="5" t="s">
        <v>191</v>
      </c>
      <c r="D64" s="5" t="s">
        <v>191</v>
      </c>
      <c r="E64" s="5">
        <v>886999</v>
      </c>
      <c r="G64" s="5">
        <v>538901</v>
      </c>
      <c r="H64" s="5">
        <v>156488</v>
      </c>
      <c r="I64" s="5">
        <v>0</v>
      </c>
      <c r="J64" s="5">
        <v>0</v>
      </c>
      <c r="K64" s="5">
        <v>0</v>
      </c>
      <c r="L64" s="5">
        <v>434629</v>
      </c>
    </row>
    <row r="65" spans="1:12" ht="15.75" customHeight="1">
      <c r="A65" s="5" t="s">
        <v>98</v>
      </c>
      <c r="B65" s="5" t="s">
        <v>98</v>
      </c>
      <c r="C65" s="5" t="s">
        <v>192</v>
      </c>
      <c r="D65" s="5" t="s">
        <v>192</v>
      </c>
      <c r="E65" s="5">
        <v>1040644</v>
      </c>
      <c r="G65" s="5">
        <v>681386</v>
      </c>
      <c r="H65" s="5">
        <v>301369</v>
      </c>
      <c r="I65" s="5">
        <v>0</v>
      </c>
      <c r="J65" s="5">
        <v>0</v>
      </c>
      <c r="K65" s="5">
        <v>0</v>
      </c>
      <c r="L65" s="5">
        <v>509915</v>
      </c>
    </row>
    <row r="66" spans="1:12" ht="15.75" customHeight="1">
      <c r="A66" s="5" t="s">
        <v>98</v>
      </c>
      <c r="B66" s="5" t="s">
        <v>98</v>
      </c>
      <c r="C66" s="5" t="s">
        <v>193</v>
      </c>
      <c r="D66" s="5" t="s">
        <v>193</v>
      </c>
      <c r="E66" s="5">
        <v>167304</v>
      </c>
      <c r="G66" s="5">
        <v>117599</v>
      </c>
      <c r="H66" s="5">
        <v>82507</v>
      </c>
      <c r="I66" s="5">
        <v>0</v>
      </c>
      <c r="J66" s="5">
        <v>0</v>
      </c>
      <c r="K66" s="5">
        <v>0</v>
      </c>
      <c r="L66" s="5">
        <v>81978</v>
      </c>
    </row>
    <row r="67" spans="1:12" ht="15.75" customHeight="1">
      <c r="A67" s="5" t="s">
        <v>98</v>
      </c>
      <c r="B67" s="5" t="s">
        <v>98</v>
      </c>
      <c r="C67" s="5" t="s">
        <v>194</v>
      </c>
      <c r="D67" s="5" t="s">
        <v>194</v>
      </c>
      <c r="E67" s="5">
        <v>957853</v>
      </c>
      <c r="G67" s="5">
        <v>592446</v>
      </c>
      <c r="H67" s="5">
        <v>212146</v>
      </c>
      <c r="I67" s="5">
        <v>0</v>
      </c>
      <c r="J67" s="5">
        <v>0</v>
      </c>
      <c r="K67" s="5">
        <v>0</v>
      </c>
      <c r="L67" s="5">
        <v>469347</v>
      </c>
    </row>
    <row r="68" spans="1:12" ht="15.75" customHeight="1">
      <c r="A68" s="5" t="s">
        <v>98</v>
      </c>
      <c r="B68" s="5" t="s">
        <v>98</v>
      </c>
      <c r="C68" s="5" t="s">
        <v>195</v>
      </c>
      <c r="D68" s="5" t="s">
        <v>195</v>
      </c>
      <c r="E68" s="5">
        <v>2826006</v>
      </c>
      <c r="G68" s="5">
        <v>1203831</v>
      </c>
      <c r="H68" s="5">
        <v>448081</v>
      </c>
      <c r="I68" s="5">
        <v>0</v>
      </c>
      <c r="J68" s="5">
        <v>0</v>
      </c>
      <c r="K68" s="5">
        <v>0</v>
      </c>
      <c r="L68" s="5">
        <v>1384742</v>
      </c>
    </row>
    <row r="69" spans="1:12" ht="15.75" customHeight="1">
      <c r="A69" s="5" t="s">
        <v>98</v>
      </c>
      <c r="B69" s="5" t="s">
        <v>98</v>
      </c>
      <c r="C69" s="5" t="s">
        <v>196</v>
      </c>
      <c r="D69" s="5" t="s">
        <v>196</v>
      </c>
      <c r="E69" s="5">
        <v>769919</v>
      </c>
      <c r="G69" s="5">
        <v>483076</v>
      </c>
      <c r="H69" s="5">
        <v>168392</v>
      </c>
      <c r="I69" s="5">
        <v>0</v>
      </c>
      <c r="J69" s="5">
        <v>0</v>
      </c>
      <c r="K69" s="5">
        <v>0</v>
      </c>
      <c r="L69" s="5">
        <v>377260</v>
      </c>
    </row>
    <row r="70" spans="1:12" ht="15.75" customHeight="1">
      <c r="A70" s="5" t="s">
        <v>98</v>
      </c>
      <c r="B70" s="5" t="s">
        <v>98</v>
      </c>
      <c r="C70" s="5" t="s">
        <v>197</v>
      </c>
      <c r="D70" s="5" t="s">
        <v>197</v>
      </c>
      <c r="E70" s="5">
        <v>1150253</v>
      </c>
      <c r="G70" s="5">
        <v>478954</v>
      </c>
      <c r="H70" s="5">
        <v>223921</v>
      </c>
      <c r="I70" s="5">
        <v>0</v>
      </c>
      <c r="J70" s="5">
        <v>0</v>
      </c>
      <c r="K70" s="5">
        <v>0</v>
      </c>
      <c r="L70" s="5">
        <v>563623</v>
      </c>
    </row>
    <row r="71" spans="1:12" ht="15.75" customHeight="1">
      <c r="A71" s="5" t="s">
        <v>98</v>
      </c>
      <c r="B71" s="5" t="s">
        <v>98</v>
      </c>
      <c r="C71" s="5" t="s">
        <v>198</v>
      </c>
      <c r="D71" s="5" t="s">
        <v>198</v>
      </c>
      <c r="E71" s="5">
        <v>1925975</v>
      </c>
      <c r="G71" s="5">
        <v>767841</v>
      </c>
      <c r="H71" s="5">
        <v>434213</v>
      </c>
      <c r="I71" s="5">
        <v>0</v>
      </c>
      <c r="J71" s="5">
        <v>0</v>
      </c>
      <c r="K71" s="5">
        <v>0</v>
      </c>
      <c r="L71" s="5">
        <v>943727</v>
      </c>
    </row>
    <row r="72" spans="1:12" ht="15.75" customHeight="1">
      <c r="A72" s="5" t="s">
        <v>98</v>
      </c>
      <c r="B72" s="5" t="s">
        <v>98</v>
      </c>
      <c r="C72" s="5" t="s">
        <v>199</v>
      </c>
      <c r="D72" s="5" t="s">
        <v>199</v>
      </c>
      <c r="E72" s="5">
        <v>555114</v>
      </c>
      <c r="G72" s="5">
        <v>239906</v>
      </c>
      <c r="H72" s="5">
        <v>76599</v>
      </c>
      <c r="I72" s="5">
        <v>0</v>
      </c>
      <c r="J72" s="5">
        <v>0</v>
      </c>
      <c r="K72" s="5">
        <v>0</v>
      </c>
      <c r="L72" s="5">
        <v>272005</v>
      </c>
    </row>
    <row r="73" spans="1:12" ht="15.75" customHeight="1">
      <c r="A73" s="5" t="s">
        <v>98</v>
      </c>
      <c r="B73" s="5" t="s">
        <v>98</v>
      </c>
      <c r="C73" s="5" t="s">
        <v>200</v>
      </c>
      <c r="D73" s="5" t="s">
        <v>200</v>
      </c>
      <c r="E73" s="5">
        <v>1316948</v>
      </c>
      <c r="G73" s="5">
        <v>795057</v>
      </c>
      <c r="H73" s="5">
        <v>286170</v>
      </c>
      <c r="I73" s="5">
        <v>0</v>
      </c>
      <c r="J73" s="5">
        <v>0</v>
      </c>
      <c r="K73" s="5">
        <v>0</v>
      </c>
      <c r="L73" s="5">
        <v>645304</v>
      </c>
    </row>
    <row r="74" spans="1:12" ht="15.75" customHeight="1">
      <c r="A74" s="5" t="s">
        <v>98</v>
      </c>
      <c r="B74" s="5" t="s">
        <v>98</v>
      </c>
      <c r="C74" s="5" t="s">
        <v>201</v>
      </c>
      <c r="D74" s="5" t="s">
        <v>201</v>
      </c>
      <c r="E74" s="5">
        <v>832769</v>
      </c>
      <c r="F74" s="18">
        <v>44090</v>
      </c>
      <c r="G74" s="5">
        <v>504439</v>
      </c>
      <c r="H74" s="5">
        <v>133919</v>
      </c>
      <c r="I74" s="5">
        <v>0</v>
      </c>
      <c r="J74" s="5">
        <v>0</v>
      </c>
      <c r="K74" s="5">
        <v>0</v>
      </c>
      <c r="L74" s="5">
        <v>24661</v>
      </c>
    </row>
    <row r="75" spans="1:12" ht="15.75" customHeight="1">
      <c r="A75" s="5" t="s">
        <v>98</v>
      </c>
      <c r="B75" s="5" t="s">
        <v>98</v>
      </c>
      <c r="C75" s="5" t="s">
        <v>202</v>
      </c>
      <c r="D75" s="5" t="s">
        <v>202</v>
      </c>
      <c r="E75" s="5">
        <v>300320</v>
      </c>
      <c r="G75" s="5">
        <v>127612</v>
      </c>
      <c r="H75" s="5">
        <v>42942</v>
      </c>
      <c r="I75" s="5">
        <v>0</v>
      </c>
      <c r="J75" s="5">
        <v>0</v>
      </c>
      <c r="K75" s="5">
        <v>0</v>
      </c>
      <c r="L75" s="5">
        <v>147156</v>
      </c>
    </row>
    <row r="76" spans="1:12" ht="15.75" customHeight="1">
      <c r="A76" s="5" t="s">
        <v>100</v>
      </c>
      <c r="B76" s="5" t="s">
        <v>100</v>
      </c>
      <c r="C76" s="5" t="s">
        <v>203</v>
      </c>
      <c r="D76" s="5" t="s">
        <v>203</v>
      </c>
      <c r="E76" s="5">
        <v>2806200</v>
      </c>
      <c r="F76" s="18">
        <v>44107</v>
      </c>
      <c r="G76" s="5">
        <v>1177154</v>
      </c>
      <c r="H76" s="5">
        <v>395227</v>
      </c>
      <c r="I76" s="5">
        <v>14978</v>
      </c>
      <c r="J76" s="5">
        <v>116</v>
      </c>
      <c r="K76" s="5">
        <v>14859</v>
      </c>
      <c r="L76" s="5">
        <v>226710</v>
      </c>
    </row>
    <row r="77" spans="1:12" ht="15.75" customHeight="1">
      <c r="A77" s="5" t="s">
        <v>100</v>
      </c>
      <c r="B77" s="5" t="s">
        <v>100</v>
      </c>
      <c r="C77" s="5" t="s">
        <v>204</v>
      </c>
      <c r="D77" s="5" t="s">
        <v>204</v>
      </c>
      <c r="E77" s="5">
        <v>700843</v>
      </c>
      <c r="F77" s="18">
        <v>44227</v>
      </c>
      <c r="G77" s="5">
        <v>345175</v>
      </c>
      <c r="H77" s="5">
        <v>116424</v>
      </c>
      <c r="I77" s="5">
        <v>7381</v>
      </c>
      <c r="J77" s="5">
        <v>74</v>
      </c>
      <c r="K77" s="5">
        <v>7307</v>
      </c>
      <c r="L77" s="5">
        <v>105314</v>
      </c>
    </row>
    <row r="78" spans="1:12" ht="15.75" customHeight="1">
      <c r="A78" s="5" t="s">
        <v>100</v>
      </c>
      <c r="B78" s="5" t="s">
        <v>100</v>
      </c>
      <c r="C78" s="5" t="s">
        <v>205</v>
      </c>
      <c r="D78" s="5" t="s">
        <v>205</v>
      </c>
      <c r="E78" s="5">
        <v>2029339</v>
      </c>
      <c r="F78" s="18">
        <v>44227</v>
      </c>
      <c r="G78" s="5">
        <v>935177</v>
      </c>
      <c r="H78" s="5">
        <v>351254</v>
      </c>
      <c r="I78" s="5">
        <v>7379</v>
      </c>
      <c r="J78" s="5">
        <v>112</v>
      </c>
      <c r="K78" s="5">
        <v>7267</v>
      </c>
      <c r="L78" s="5">
        <v>368465</v>
      </c>
    </row>
    <row r="79" spans="1:12" ht="15.75" customHeight="1">
      <c r="A79" s="5" t="s">
        <v>100</v>
      </c>
      <c r="B79" s="5" t="s">
        <v>100</v>
      </c>
      <c r="C79" s="5" t="s">
        <v>206</v>
      </c>
      <c r="D79" s="5" t="s">
        <v>206</v>
      </c>
      <c r="E79" s="5">
        <v>2954367</v>
      </c>
      <c r="F79" s="18">
        <v>44100</v>
      </c>
      <c r="G79" s="5">
        <v>1430906</v>
      </c>
      <c r="H79" s="5">
        <v>480982</v>
      </c>
      <c r="I79" s="5">
        <v>27212</v>
      </c>
      <c r="J79" s="5">
        <v>457</v>
      </c>
      <c r="K79" s="5">
        <v>26754</v>
      </c>
      <c r="L79" s="5">
        <v>227276</v>
      </c>
    </row>
    <row r="80" spans="1:12" ht="15.75" customHeight="1">
      <c r="A80" s="5" t="s">
        <v>100</v>
      </c>
      <c r="B80" s="5" t="s">
        <v>100</v>
      </c>
      <c r="C80" s="5" t="s">
        <v>207</v>
      </c>
      <c r="D80" s="5" t="s">
        <v>207</v>
      </c>
      <c r="E80" s="5">
        <v>3032226</v>
      </c>
      <c r="F80" s="18">
        <v>44227</v>
      </c>
      <c r="G80" s="5">
        <v>1494951</v>
      </c>
      <c r="H80" s="5">
        <v>650332</v>
      </c>
      <c r="I80" s="5">
        <v>25840</v>
      </c>
      <c r="J80" s="5">
        <v>309</v>
      </c>
      <c r="K80" s="5">
        <v>25531</v>
      </c>
      <c r="L80" s="5">
        <v>595033</v>
      </c>
    </row>
    <row r="81" spans="1:12" ht="15.75" customHeight="1">
      <c r="A81" s="5" t="s">
        <v>100</v>
      </c>
      <c r="B81" s="5" t="s">
        <v>100</v>
      </c>
      <c r="C81" s="5" t="s">
        <v>208</v>
      </c>
      <c r="D81" s="5" t="s">
        <v>208</v>
      </c>
      <c r="E81" s="5">
        <v>2720155</v>
      </c>
      <c r="F81" s="18">
        <v>44227</v>
      </c>
      <c r="G81" s="5">
        <v>1291186</v>
      </c>
      <c r="H81" s="5">
        <v>382719</v>
      </c>
      <c r="I81" s="5">
        <v>10210</v>
      </c>
      <c r="J81" s="5">
        <v>159</v>
      </c>
      <c r="K81" s="5">
        <v>10051</v>
      </c>
      <c r="L81" s="5">
        <v>471543</v>
      </c>
    </row>
    <row r="82" spans="1:12" ht="15.75" customHeight="1">
      <c r="A82" s="5" t="s">
        <v>100</v>
      </c>
      <c r="B82" s="5" t="s">
        <v>100</v>
      </c>
      <c r="C82" s="5" t="s">
        <v>209</v>
      </c>
      <c r="D82" s="5" t="s">
        <v>209</v>
      </c>
      <c r="E82" s="5">
        <v>1707643</v>
      </c>
      <c r="F82" s="18">
        <v>44227</v>
      </c>
      <c r="G82" s="5">
        <v>907374</v>
      </c>
      <c r="H82" s="5">
        <v>322555</v>
      </c>
      <c r="I82" s="5">
        <v>9248</v>
      </c>
      <c r="J82" s="5">
        <v>182</v>
      </c>
      <c r="K82" s="5">
        <v>9066</v>
      </c>
      <c r="L82" s="5">
        <v>466052</v>
      </c>
    </row>
    <row r="83" spans="1:12" ht="15.75" customHeight="1">
      <c r="A83" s="5" t="s">
        <v>100</v>
      </c>
      <c r="B83" s="5" t="s">
        <v>100</v>
      </c>
      <c r="C83" s="5" t="s">
        <v>210</v>
      </c>
      <c r="D83" s="5" t="s">
        <v>210</v>
      </c>
      <c r="E83" s="5">
        <v>3921971</v>
      </c>
      <c r="F83" s="18">
        <v>44207</v>
      </c>
      <c r="G83" s="5">
        <v>1869372</v>
      </c>
      <c r="H83" s="5">
        <v>741553</v>
      </c>
      <c r="I83" s="5">
        <v>10937</v>
      </c>
      <c r="J83" s="5">
        <v>370</v>
      </c>
      <c r="K83" s="5">
        <v>10567</v>
      </c>
      <c r="L83" s="5">
        <v>453910</v>
      </c>
    </row>
    <row r="84" spans="1:12" ht="15.75" customHeight="1">
      <c r="A84" s="5" t="s">
        <v>100</v>
      </c>
      <c r="B84" s="5" t="s">
        <v>100</v>
      </c>
      <c r="C84" s="5" t="s">
        <v>211</v>
      </c>
      <c r="D84" s="5" t="s">
        <v>211</v>
      </c>
      <c r="E84" s="5">
        <v>5082868</v>
      </c>
      <c r="F84" s="18">
        <v>44138</v>
      </c>
      <c r="G84" s="5">
        <v>2498559</v>
      </c>
      <c r="H84" s="5">
        <v>1002939</v>
      </c>
      <c r="I84" s="5">
        <v>19017</v>
      </c>
      <c r="J84" s="5">
        <v>430</v>
      </c>
      <c r="K84" s="5">
        <v>18585</v>
      </c>
      <c r="L84" s="5">
        <v>557640</v>
      </c>
    </row>
    <row r="85" spans="1:12" ht="15.75" customHeight="1">
      <c r="A85" s="5" t="s">
        <v>100</v>
      </c>
      <c r="B85" s="5" t="s">
        <v>100</v>
      </c>
      <c r="C85" s="5" t="s">
        <v>212</v>
      </c>
      <c r="D85" s="5" t="s">
        <v>212</v>
      </c>
      <c r="E85" s="5">
        <v>4379383</v>
      </c>
      <c r="F85" s="18">
        <v>44227</v>
      </c>
      <c r="G85" s="5">
        <v>1925234</v>
      </c>
      <c r="H85" s="5">
        <v>722746</v>
      </c>
      <c r="I85" s="5">
        <v>33952</v>
      </c>
      <c r="J85" s="5">
        <v>280</v>
      </c>
      <c r="K85" s="5">
        <v>33672</v>
      </c>
      <c r="L85" s="5">
        <v>889335</v>
      </c>
    </row>
    <row r="86" spans="1:12" ht="15.75" customHeight="1">
      <c r="A86" s="5" t="s">
        <v>100</v>
      </c>
      <c r="B86" s="5" t="s">
        <v>100</v>
      </c>
      <c r="C86" s="5" t="s">
        <v>213</v>
      </c>
      <c r="D86" s="5" t="s">
        <v>213</v>
      </c>
      <c r="E86" s="5">
        <v>2558037</v>
      </c>
      <c r="F86" s="18">
        <v>44227</v>
      </c>
      <c r="G86" s="5">
        <v>1286763</v>
      </c>
      <c r="H86" s="5">
        <v>481968</v>
      </c>
      <c r="I86" s="5">
        <v>16685</v>
      </c>
      <c r="J86" s="5">
        <v>94</v>
      </c>
      <c r="K86" s="5">
        <v>16591</v>
      </c>
      <c r="L86" s="5">
        <v>570996</v>
      </c>
    </row>
    <row r="87" spans="1:12" ht="15.75" customHeight="1">
      <c r="A87" s="5" t="s">
        <v>100</v>
      </c>
      <c r="B87" s="5" t="s">
        <v>100</v>
      </c>
      <c r="C87" s="5" t="s">
        <v>214</v>
      </c>
      <c r="D87" s="5" t="s">
        <v>214</v>
      </c>
      <c r="E87" s="5">
        <v>1756078</v>
      </c>
      <c r="F87" s="18">
        <v>44227</v>
      </c>
      <c r="G87" s="5">
        <v>800488</v>
      </c>
      <c r="H87" s="5">
        <v>222093</v>
      </c>
      <c r="I87" s="5">
        <v>9418</v>
      </c>
      <c r="J87" s="5">
        <v>106</v>
      </c>
      <c r="K87" s="5">
        <v>9312</v>
      </c>
      <c r="L87" s="5">
        <v>346714</v>
      </c>
    </row>
    <row r="88" spans="1:12" ht="15.75" customHeight="1">
      <c r="A88" s="5" t="s">
        <v>100</v>
      </c>
      <c r="B88" s="5" t="s">
        <v>100</v>
      </c>
      <c r="C88" s="5" t="s">
        <v>215</v>
      </c>
      <c r="D88" s="5" t="s">
        <v>215</v>
      </c>
      <c r="E88" s="5">
        <v>1124176</v>
      </c>
      <c r="F88" s="18">
        <v>44227</v>
      </c>
      <c r="G88" s="5">
        <v>498448</v>
      </c>
      <c r="H88" s="5">
        <v>184446</v>
      </c>
      <c r="I88" s="5">
        <v>10783</v>
      </c>
      <c r="J88" s="5">
        <v>109</v>
      </c>
      <c r="K88" s="5">
        <v>10674</v>
      </c>
      <c r="L88" s="5">
        <v>497646</v>
      </c>
    </row>
    <row r="89" spans="1:12" ht="15.75" customHeight="1">
      <c r="A89" s="5" t="s">
        <v>100</v>
      </c>
      <c r="B89" s="5" t="s">
        <v>100</v>
      </c>
      <c r="C89" s="5" t="s">
        <v>216</v>
      </c>
      <c r="D89" s="5" t="s">
        <v>216</v>
      </c>
      <c r="E89" s="5">
        <v>1626900</v>
      </c>
      <c r="F89" s="18">
        <v>44227</v>
      </c>
      <c r="G89" s="5">
        <v>801438</v>
      </c>
      <c r="H89" s="5">
        <v>225437</v>
      </c>
      <c r="I89" s="5">
        <v>4984</v>
      </c>
      <c r="J89" s="5">
        <v>147</v>
      </c>
      <c r="K89" s="5">
        <v>4837</v>
      </c>
      <c r="L89" s="5">
        <v>444824</v>
      </c>
    </row>
    <row r="90" spans="1:12" ht="15.75" customHeight="1">
      <c r="A90" s="5" t="s">
        <v>100</v>
      </c>
      <c r="B90" s="5" t="s">
        <v>100</v>
      </c>
      <c r="C90" s="5" t="s">
        <v>217</v>
      </c>
      <c r="D90" s="5" t="s">
        <v>217</v>
      </c>
      <c r="E90" s="5">
        <v>3068149</v>
      </c>
      <c r="F90" s="18">
        <v>44227</v>
      </c>
      <c r="G90" s="5">
        <v>1451838</v>
      </c>
      <c r="H90" s="5">
        <v>403046</v>
      </c>
      <c r="I90" s="5">
        <v>18145</v>
      </c>
      <c r="J90" s="5">
        <v>94</v>
      </c>
      <c r="K90" s="5">
        <v>18051</v>
      </c>
      <c r="L90" s="5">
        <v>565510</v>
      </c>
    </row>
    <row r="91" spans="1:12" ht="15.75" customHeight="1">
      <c r="A91" s="5" t="s">
        <v>100</v>
      </c>
      <c r="B91" s="5" t="s">
        <v>100</v>
      </c>
      <c r="C91" s="5" t="s">
        <v>218</v>
      </c>
      <c r="D91" s="5" t="s">
        <v>218</v>
      </c>
      <c r="E91" s="5">
        <v>1657599</v>
      </c>
      <c r="F91" s="18">
        <v>44108</v>
      </c>
      <c r="G91" s="5">
        <v>775019</v>
      </c>
      <c r="H91" s="5">
        <v>222012</v>
      </c>
      <c r="I91" s="5">
        <v>10064</v>
      </c>
      <c r="J91" s="5">
        <v>88</v>
      </c>
      <c r="K91" s="5">
        <v>9976</v>
      </c>
      <c r="L91" s="5">
        <v>153372</v>
      </c>
    </row>
    <row r="92" spans="1:12" ht="15.75" customHeight="1">
      <c r="A92" s="5" t="s">
        <v>100</v>
      </c>
      <c r="B92" s="5" t="s">
        <v>100</v>
      </c>
      <c r="C92" s="5" t="s">
        <v>219</v>
      </c>
      <c r="D92" s="5" t="s">
        <v>219</v>
      </c>
      <c r="E92" s="5">
        <v>1690948</v>
      </c>
      <c r="F92" s="18">
        <v>44227</v>
      </c>
      <c r="G92" s="5">
        <v>757066</v>
      </c>
      <c r="H92" s="5">
        <v>205274</v>
      </c>
      <c r="I92" s="5">
        <v>10128</v>
      </c>
      <c r="J92" s="5">
        <v>66</v>
      </c>
      <c r="K92" s="5">
        <v>10057</v>
      </c>
      <c r="L92" s="5">
        <v>299385</v>
      </c>
    </row>
    <row r="93" spans="1:12" ht="15.75" customHeight="1">
      <c r="A93" s="5" t="s">
        <v>100</v>
      </c>
      <c r="B93" s="5" t="s">
        <v>100</v>
      </c>
      <c r="C93" s="5" t="s">
        <v>220</v>
      </c>
      <c r="D93" s="5" t="s">
        <v>220</v>
      </c>
      <c r="E93" s="5">
        <v>1000717</v>
      </c>
      <c r="F93" s="18">
        <v>44227</v>
      </c>
      <c r="G93" s="5">
        <v>461970</v>
      </c>
      <c r="H93" s="5">
        <v>138407</v>
      </c>
      <c r="I93" s="5">
        <v>7776</v>
      </c>
      <c r="J93" s="5">
        <v>102</v>
      </c>
      <c r="K93" s="5">
        <v>7674</v>
      </c>
      <c r="L93" s="5">
        <v>336322</v>
      </c>
    </row>
    <row r="94" spans="1:12" ht="15.75" customHeight="1">
      <c r="A94" s="5" t="s">
        <v>100</v>
      </c>
      <c r="B94" s="5" t="s">
        <v>100</v>
      </c>
      <c r="C94" s="5" t="s">
        <v>221</v>
      </c>
      <c r="D94" s="5" t="s">
        <v>221</v>
      </c>
      <c r="E94" s="5">
        <v>1994618</v>
      </c>
      <c r="F94" s="18">
        <v>44227</v>
      </c>
      <c r="G94" s="5">
        <v>965767</v>
      </c>
      <c r="H94" s="5">
        <v>260408</v>
      </c>
      <c r="I94" s="5">
        <v>12547</v>
      </c>
      <c r="J94" s="5">
        <v>111</v>
      </c>
      <c r="K94" s="5">
        <v>12435</v>
      </c>
      <c r="L94" s="5">
        <v>461755</v>
      </c>
    </row>
    <row r="95" spans="1:12" ht="15.75" customHeight="1">
      <c r="A95" s="5" t="s">
        <v>100</v>
      </c>
      <c r="B95" s="5" t="s">
        <v>100</v>
      </c>
      <c r="C95" s="5" t="s">
        <v>222</v>
      </c>
      <c r="D95" s="5" t="s">
        <v>222</v>
      </c>
      <c r="E95" s="5">
        <v>4476044</v>
      </c>
      <c r="F95" s="18">
        <v>44227</v>
      </c>
      <c r="G95" s="5">
        <v>1974159</v>
      </c>
      <c r="H95" s="5">
        <v>680214</v>
      </c>
      <c r="I95" s="5">
        <v>18365</v>
      </c>
      <c r="J95" s="5">
        <v>339</v>
      </c>
      <c r="K95" s="5">
        <v>18023</v>
      </c>
      <c r="L95" s="5">
        <v>724350</v>
      </c>
    </row>
    <row r="96" spans="1:12" ht="15.75" customHeight="1">
      <c r="A96" s="5" t="s">
        <v>100</v>
      </c>
      <c r="B96" s="5" t="s">
        <v>100</v>
      </c>
      <c r="C96" s="5" t="s">
        <v>223</v>
      </c>
      <c r="D96" s="5" t="s">
        <v>223</v>
      </c>
      <c r="E96" s="5">
        <v>1359054</v>
      </c>
      <c r="F96" s="18">
        <v>44227</v>
      </c>
      <c r="G96" s="5">
        <v>707588</v>
      </c>
      <c r="H96" s="5">
        <v>264665</v>
      </c>
      <c r="I96" s="5">
        <v>15111</v>
      </c>
      <c r="J96" s="5">
        <v>158</v>
      </c>
      <c r="K96" s="5">
        <v>14953</v>
      </c>
      <c r="L96" s="5">
        <v>332767</v>
      </c>
    </row>
    <row r="97" spans="1:12" ht="15.75" customHeight="1">
      <c r="A97" s="5" t="s">
        <v>100</v>
      </c>
      <c r="B97" s="5" t="s">
        <v>100</v>
      </c>
      <c r="C97" s="5" t="s">
        <v>224</v>
      </c>
      <c r="D97" s="5" t="s">
        <v>224</v>
      </c>
      <c r="E97" s="5">
        <v>4778610</v>
      </c>
      <c r="F97" s="18">
        <v>44227</v>
      </c>
      <c r="G97" s="5">
        <v>2253919</v>
      </c>
      <c r="H97" s="5">
        <v>717015</v>
      </c>
      <c r="I97" s="5">
        <v>31398</v>
      </c>
      <c r="J97" s="5">
        <v>621</v>
      </c>
      <c r="K97" s="5">
        <v>30777</v>
      </c>
      <c r="L97" s="5">
        <v>738350</v>
      </c>
    </row>
    <row r="98" spans="1:12" ht="15.75" customHeight="1">
      <c r="A98" s="5" t="s">
        <v>100</v>
      </c>
      <c r="B98" s="5" t="s">
        <v>100</v>
      </c>
      <c r="C98" s="5" t="s">
        <v>225</v>
      </c>
      <c r="D98" s="5" t="s">
        <v>225</v>
      </c>
      <c r="E98" s="5">
        <v>2872523</v>
      </c>
      <c r="F98" s="18">
        <v>44227</v>
      </c>
      <c r="G98" s="5">
        <v>1393762</v>
      </c>
      <c r="H98" s="5">
        <v>638181</v>
      </c>
      <c r="I98" s="5">
        <v>23432</v>
      </c>
      <c r="J98" s="5">
        <v>468</v>
      </c>
      <c r="K98" s="5">
        <v>22964</v>
      </c>
      <c r="L98" s="5">
        <v>603062</v>
      </c>
    </row>
    <row r="99" spans="1:12" ht="15.75" customHeight="1">
      <c r="A99" s="5" t="s">
        <v>100</v>
      </c>
      <c r="B99" s="5" t="s">
        <v>100</v>
      </c>
      <c r="C99" s="5" t="s">
        <v>226</v>
      </c>
      <c r="D99" s="5" t="s">
        <v>226</v>
      </c>
      <c r="E99" s="5">
        <v>2216653</v>
      </c>
      <c r="F99" s="18">
        <v>44151</v>
      </c>
      <c r="G99" s="5">
        <v>1062349</v>
      </c>
      <c r="H99" s="5">
        <v>274319</v>
      </c>
      <c r="I99" s="5">
        <v>10353</v>
      </c>
      <c r="J99" s="5">
        <v>178</v>
      </c>
      <c r="K99" s="5">
        <v>10174</v>
      </c>
      <c r="L99" s="5">
        <v>327690</v>
      </c>
    </row>
    <row r="100" spans="1:12" ht="15.75" customHeight="1">
      <c r="A100" s="5" t="s">
        <v>100</v>
      </c>
      <c r="B100" s="5" t="s">
        <v>100</v>
      </c>
      <c r="C100" s="5" t="s">
        <v>227</v>
      </c>
      <c r="D100" s="5" t="s">
        <v>227</v>
      </c>
      <c r="E100" s="5">
        <v>5772804</v>
      </c>
      <c r="F100" s="18">
        <v>44227</v>
      </c>
      <c r="G100" s="5">
        <v>3421614</v>
      </c>
      <c r="H100" s="5">
        <v>2366474</v>
      </c>
      <c r="I100" s="5">
        <v>147007</v>
      </c>
      <c r="J100" s="5">
        <v>2334</v>
      </c>
      <c r="K100" s="5">
        <v>144651</v>
      </c>
      <c r="L100" s="5">
        <v>749741</v>
      </c>
    </row>
    <row r="101" spans="1:12" ht="15.75" customHeight="1">
      <c r="A101" s="5" t="s">
        <v>100</v>
      </c>
      <c r="B101" s="5" t="s">
        <v>100</v>
      </c>
      <c r="C101" s="5" t="s">
        <v>228</v>
      </c>
      <c r="D101" s="5" t="s">
        <v>228</v>
      </c>
      <c r="E101" s="5">
        <v>3273127</v>
      </c>
      <c r="F101" s="18">
        <v>44201</v>
      </c>
      <c r="G101" s="5">
        <v>1603099</v>
      </c>
      <c r="H101" s="5">
        <v>729224</v>
      </c>
      <c r="I101" s="5">
        <v>24427</v>
      </c>
      <c r="J101" s="5">
        <v>180</v>
      </c>
      <c r="K101" s="5">
        <v>24247</v>
      </c>
      <c r="L101" s="5">
        <v>580969</v>
      </c>
    </row>
    <row r="102" spans="1:12" ht="15.75" customHeight="1">
      <c r="A102" s="5" t="s">
        <v>100</v>
      </c>
      <c r="B102" s="5" t="s">
        <v>100</v>
      </c>
      <c r="C102" s="5" t="s">
        <v>229</v>
      </c>
      <c r="D102" s="5" t="s">
        <v>229</v>
      </c>
      <c r="E102" s="5">
        <v>2962593</v>
      </c>
      <c r="F102" s="18">
        <v>44227</v>
      </c>
      <c r="G102" s="5">
        <v>1498172</v>
      </c>
      <c r="H102" s="5">
        <v>465660</v>
      </c>
      <c r="I102" s="5">
        <v>13980</v>
      </c>
      <c r="J102" s="5">
        <v>271</v>
      </c>
      <c r="K102" s="5">
        <v>13707</v>
      </c>
      <c r="L102" s="5">
        <v>528543</v>
      </c>
    </row>
    <row r="103" spans="1:12" ht="15.75" customHeight="1">
      <c r="A103" s="5" t="s">
        <v>100</v>
      </c>
      <c r="B103" s="5" t="s">
        <v>100</v>
      </c>
      <c r="C103" s="5" t="s">
        <v>230</v>
      </c>
      <c r="D103" s="5" t="s">
        <v>230</v>
      </c>
      <c r="E103" s="5">
        <v>1897102</v>
      </c>
      <c r="F103" s="18">
        <v>44227</v>
      </c>
      <c r="G103" s="5">
        <v>995618</v>
      </c>
      <c r="H103" s="5">
        <v>366567</v>
      </c>
      <c r="I103" s="5">
        <v>17616</v>
      </c>
      <c r="J103" s="5">
        <v>134</v>
      </c>
      <c r="K103" s="5">
        <v>17482</v>
      </c>
      <c r="L103" s="5">
        <v>365135</v>
      </c>
    </row>
    <row r="104" spans="1:12" ht="15.75" customHeight="1">
      <c r="A104" s="5" t="s">
        <v>100</v>
      </c>
      <c r="B104" s="5" t="s">
        <v>100</v>
      </c>
      <c r="C104" s="5" t="s">
        <v>231</v>
      </c>
      <c r="D104" s="5" t="s">
        <v>231</v>
      </c>
      <c r="E104" s="5">
        <v>4254782</v>
      </c>
      <c r="F104" s="18">
        <v>44227</v>
      </c>
      <c r="G104" s="5">
        <v>1991102</v>
      </c>
      <c r="H104" s="5">
        <v>555728</v>
      </c>
      <c r="I104" s="5">
        <v>20020</v>
      </c>
      <c r="J104" s="5">
        <v>155</v>
      </c>
      <c r="K104" s="5">
        <v>19864</v>
      </c>
      <c r="L104" s="5">
        <v>624579</v>
      </c>
    </row>
    <row r="105" spans="1:12" ht="15.75" customHeight="1">
      <c r="A105" s="5" t="s">
        <v>100</v>
      </c>
      <c r="B105" s="5" t="s">
        <v>100</v>
      </c>
      <c r="C105" s="5" t="s">
        <v>232</v>
      </c>
      <c r="D105" s="5" t="s">
        <v>232</v>
      </c>
      <c r="E105" s="5">
        <v>3943098</v>
      </c>
      <c r="F105" s="18">
        <v>44227</v>
      </c>
      <c r="G105" s="5">
        <v>1868014</v>
      </c>
      <c r="H105" s="5">
        <v>736766</v>
      </c>
      <c r="I105" s="5">
        <v>23278</v>
      </c>
      <c r="J105" s="5">
        <v>255</v>
      </c>
      <c r="K105" s="5">
        <v>23020</v>
      </c>
      <c r="L105" s="5">
        <v>773112</v>
      </c>
    </row>
    <row r="106" spans="1:12" ht="15.75" customHeight="1">
      <c r="A106" s="5" t="s">
        <v>100</v>
      </c>
      <c r="B106" s="5" t="s">
        <v>100</v>
      </c>
      <c r="C106" s="5" t="s">
        <v>233</v>
      </c>
      <c r="D106" s="5" t="s">
        <v>233</v>
      </c>
      <c r="E106" s="5">
        <v>634927</v>
      </c>
      <c r="F106" s="18">
        <v>44227</v>
      </c>
      <c r="G106" s="5">
        <v>287209</v>
      </c>
      <c r="H106" s="5">
        <v>95322</v>
      </c>
      <c r="I106" s="5">
        <v>7693</v>
      </c>
      <c r="J106" s="5">
        <v>75</v>
      </c>
      <c r="K106" s="5">
        <v>7618</v>
      </c>
      <c r="L106" s="5">
        <v>146194</v>
      </c>
    </row>
    <row r="107" spans="1:12" ht="15.75" customHeight="1">
      <c r="A107" s="5" t="s">
        <v>100</v>
      </c>
      <c r="B107" s="5" t="s">
        <v>100</v>
      </c>
      <c r="C107" s="5" t="s">
        <v>234</v>
      </c>
      <c r="D107" s="5" t="s">
        <v>234</v>
      </c>
      <c r="E107" s="5">
        <v>656916</v>
      </c>
      <c r="F107" s="18">
        <v>44151</v>
      </c>
      <c r="G107" s="5">
        <v>300967</v>
      </c>
      <c r="H107" s="5">
        <v>108766</v>
      </c>
      <c r="I107" s="5">
        <v>4404</v>
      </c>
      <c r="J107" s="5">
        <v>36</v>
      </c>
      <c r="K107" s="5">
        <v>4368</v>
      </c>
      <c r="L107" s="5">
        <v>201633</v>
      </c>
    </row>
    <row r="108" spans="1:12" ht="15.75" customHeight="1">
      <c r="A108" s="5" t="s">
        <v>100</v>
      </c>
      <c r="B108" s="5" t="s">
        <v>100</v>
      </c>
      <c r="C108" s="5" t="s">
        <v>235</v>
      </c>
      <c r="D108" s="5" t="s">
        <v>235</v>
      </c>
      <c r="E108" s="5">
        <v>3419622</v>
      </c>
      <c r="F108" s="18">
        <v>44227</v>
      </c>
      <c r="G108" s="5">
        <v>1511464</v>
      </c>
      <c r="H108" s="5">
        <v>424182</v>
      </c>
      <c r="I108" s="5">
        <v>9185</v>
      </c>
      <c r="J108" s="5">
        <v>127</v>
      </c>
      <c r="K108" s="5">
        <v>9058</v>
      </c>
      <c r="L108" s="5">
        <v>457819</v>
      </c>
    </row>
    <row r="109" spans="1:12" ht="15.75" customHeight="1">
      <c r="A109" s="5" t="s">
        <v>100</v>
      </c>
      <c r="B109" s="5" t="s">
        <v>100</v>
      </c>
      <c r="C109" s="5" t="s">
        <v>236</v>
      </c>
      <c r="D109" s="5" t="s">
        <v>236</v>
      </c>
      <c r="E109" s="5">
        <v>3318176</v>
      </c>
      <c r="F109" s="18">
        <v>44227</v>
      </c>
      <c r="G109" s="5">
        <v>1670590</v>
      </c>
      <c r="H109" s="5">
        <v>684755</v>
      </c>
      <c r="I109" s="5">
        <v>15195</v>
      </c>
      <c r="J109" s="5">
        <v>170</v>
      </c>
      <c r="K109" s="5">
        <v>15025</v>
      </c>
      <c r="L109" s="5">
        <v>544035</v>
      </c>
    </row>
    <row r="110" spans="1:12" ht="15.75" customHeight="1">
      <c r="A110" s="5" t="s">
        <v>100</v>
      </c>
      <c r="B110" s="5" t="s">
        <v>100</v>
      </c>
      <c r="C110" s="5" t="s">
        <v>237</v>
      </c>
      <c r="D110" s="5" t="s">
        <v>237</v>
      </c>
      <c r="E110" s="5">
        <v>2228397</v>
      </c>
      <c r="F110" s="18">
        <v>44227</v>
      </c>
      <c r="G110" s="5">
        <v>1069993</v>
      </c>
      <c r="H110" s="5">
        <v>369925</v>
      </c>
      <c r="I110" s="5">
        <v>17222</v>
      </c>
      <c r="J110" s="5">
        <v>129</v>
      </c>
      <c r="K110" s="5">
        <v>17093</v>
      </c>
      <c r="L110" s="5">
        <v>465122</v>
      </c>
    </row>
    <row r="111" spans="1:12" ht="15.75" customHeight="1">
      <c r="A111" s="5" t="s">
        <v>100</v>
      </c>
      <c r="B111" s="5" t="s">
        <v>100</v>
      </c>
      <c r="C111" s="5" t="s">
        <v>238</v>
      </c>
      <c r="D111" s="5" t="s">
        <v>238</v>
      </c>
      <c r="E111" s="5">
        <v>3495021</v>
      </c>
      <c r="F111" s="18">
        <v>44227</v>
      </c>
      <c r="G111" s="5">
        <v>1671469</v>
      </c>
      <c r="H111" s="5">
        <v>478638</v>
      </c>
      <c r="I111" s="5">
        <v>19827</v>
      </c>
      <c r="J111" s="5">
        <v>192</v>
      </c>
      <c r="K111" s="5">
        <v>19632</v>
      </c>
      <c r="L111" s="5">
        <v>285797</v>
      </c>
    </row>
    <row r="112" spans="1:12" ht="15.75" customHeight="1">
      <c r="A112" s="5" t="s">
        <v>100</v>
      </c>
      <c r="B112" s="5" t="s">
        <v>100</v>
      </c>
      <c r="C112" s="5" t="s">
        <v>239</v>
      </c>
      <c r="D112" s="5" t="s">
        <v>239</v>
      </c>
      <c r="E112" s="5">
        <v>3935042</v>
      </c>
      <c r="F112" s="18">
        <v>44227</v>
      </c>
      <c r="G112" s="5">
        <v>1784016</v>
      </c>
      <c r="H112" s="5">
        <v>469332</v>
      </c>
      <c r="I112" s="5">
        <v>20890</v>
      </c>
      <c r="J112" s="5">
        <v>358</v>
      </c>
      <c r="K112" s="5">
        <v>20532</v>
      </c>
      <c r="L112" s="5">
        <v>562223</v>
      </c>
    </row>
    <row r="113" spans="1:12" ht="15.75" customHeight="1">
      <c r="A113" s="5" t="s">
        <v>102</v>
      </c>
      <c r="B113" s="5" t="s">
        <v>102</v>
      </c>
      <c r="C113" s="5" t="s">
        <v>102</v>
      </c>
      <c r="D113" s="5" t="s">
        <v>102</v>
      </c>
      <c r="E113" s="5">
        <v>1055450</v>
      </c>
      <c r="F113" s="18">
        <v>44500</v>
      </c>
      <c r="G113" s="5">
        <v>926035</v>
      </c>
      <c r="H113" s="5">
        <v>546981</v>
      </c>
      <c r="I113" s="5">
        <v>65351</v>
      </c>
      <c r="J113" s="5">
        <v>820</v>
      </c>
      <c r="K113" s="5">
        <v>64495</v>
      </c>
      <c r="L113" s="5">
        <v>825526</v>
      </c>
    </row>
    <row r="114" spans="1:12" ht="15.75" customHeight="1">
      <c r="A114" s="5" t="s">
        <v>104</v>
      </c>
      <c r="B114" s="5" t="s">
        <v>104</v>
      </c>
      <c r="C114" s="5" t="s">
        <v>240</v>
      </c>
      <c r="D114" s="5" t="s">
        <v>240</v>
      </c>
      <c r="E114" s="5">
        <v>826165</v>
      </c>
      <c r="F114" s="18">
        <v>43996</v>
      </c>
      <c r="G114" s="5">
        <v>537459</v>
      </c>
      <c r="H114" s="5">
        <v>271570</v>
      </c>
      <c r="I114" s="5">
        <v>27278</v>
      </c>
      <c r="J114" s="5">
        <v>396</v>
      </c>
      <c r="K114" s="5">
        <v>26880</v>
      </c>
      <c r="L114" s="5">
        <v>16388</v>
      </c>
    </row>
    <row r="115" spans="1:12" ht="15.75" customHeight="1">
      <c r="A115" s="5" t="s">
        <v>104</v>
      </c>
      <c r="B115" s="5" t="s">
        <v>104</v>
      </c>
      <c r="C115" s="5" t="s">
        <v>241</v>
      </c>
      <c r="D115" s="5" t="s">
        <v>241</v>
      </c>
      <c r="E115" s="5">
        <v>1305343</v>
      </c>
      <c r="F115" s="18">
        <v>43996</v>
      </c>
      <c r="G115" s="5">
        <v>617777</v>
      </c>
      <c r="H115" s="5">
        <v>211945</v>
      </c>
      <c r="I115" s="5">
        <v>43085</v>
      </c>
      <c r="J115" s="5">
        <v>471</v>
      </c>
      <c r="K115" s="5">
        <v>42611</v>
      </c>
      <c r="L115" s="5">
        <v>25358</v>
      </c>
    </row>
    <row r="116" spans="1:12" ht="15.75" customHeight="1">
      <c r="A116" s="5" t="s">
        <v>104</v>
      </c>
      <c r="B116" s="5" t="s">
        <v>104</v>
      </c>
      <c r="C116" s="5" t="s">
        <v>242</v>
      </c>
      <c r="D116" s="5" t="s">
        <v>242</v>
      </c>
      <c r="E116" s="5">
        <v>1302253</v>
      </c>
      <c r="F116" s="18">
        <v>43974</v>
      </c>
      <c r="G116" s="5">
        <v>443759</v>
      </c>
      <c r="H116" s="5">
        <v>178775</v>
      </c>
      <c r="I116" s="5">
        <v>21066</v>
      </c>
      <c r="J116" s="5">
        <v>188</v>
      </c>
      <c r="K116" s="5">
        <v>20845</v>
      </c>
      <c r="L116" s="5">
        <v>15055</v>
      </c>
    </row>
    <row r="117" spans="1:12" ht="15.75" customHeight="1">
      <c r="A117" s="5" t="s">
        <v>104</v>
      </c>
      <c r="B117" s="5" t="s">
        <v>104</v>
      </c>
      <c r="C117" s="5" t="s">
        <v>243</v>
      </c>
      <c r="D117" s="5" t="s">
        <v>243</v>
      </c>
      <c r="E117" s="5">
        <v>229832</v>
      </c>
      <c r="F117" s="18">
        <v>43996</v>
      </c>
      <c r="G117" s="5">
        <v>103247</v>
      </c>
      <c r="H117" s="5">
        <v>44245</v>
      </c>
      <c r="I117" s="5">
        <v>8324</v>
      </c>
      <c r="J117" s="5">
        <v>55</v>
      </c>
      <c r="K117" s="5">
        <v>8263</v>
      </c>
      <c r="L117" s="5">
        <v>5401</v>
      </c>
    </row>
    <row r="118" spans="1:12" ht="15.75" customHeight="1">
      <c r="A118" s="5" t="s">
        <v>104</v>
      </c>
      <c r="B118" s="5" t="s">
        <v>104</v>
      </c>
      <c r="C118" s="5" t="s">
        <v>244</v>
      </c>
      <c r="D118" s="5" t="s">
        <v>244</v>
      </c>
      <c r="E118" s="5">
        <v>533638</v>
      </c>
      <c r="F118" s="18">
        <v>43996</v>
      </c>
      <c r="G118" s="5">
        <v>158243</v>
      </c>
      <c r="H118" s="5">
        <v>80855</v>
      </c>
      <c r="I118" s="5">
        <v>10840</v>
      </c>
      <c r="J118" s="5">
        <v>25</v>
      </c>
      <c r="K118" s="5">
        <v>10809</v>
      </c>
      <c r="L118" s="5">
        <v>6588</v>
      </c>
    </row>
    <row r="119" spans="1:12" ht="15.75" customHeight="1">
      <c r="A119" s="5" t="s">
        <v>104</v>
      </c>
      <c r="B119" s="5" t="s">
        <v>104</v>
      </c>
      <c r="C119" s="5" t="s">
        <v>245</v>
      </c>
      <c r="D119" s="5" t="s">
        <v>245</v>
      </c>
      <c r="E119" s="5">
        <v>799199</v>
      </c>
      <c r="F119" s="18">
        <v>43996</v>
      </c>
      <c r="G119" s="5">
        <v>509782</v>
      </c>
      <c r="H119" s="5">
        <v>224591</v>
      </c>
      <c r="I119" s="5">
        <v>27239</v>
      </c>
      <c r="J119" s="5">
        <v>545</v>
      </c>
      <c r="K119" s="5">
        <v>26690</v>
      </c>
      <c r="L119" s="5">
        <v>15120</v>
      </c>
    </row>
    <row r="120" spans="1:12" ht="15.75" customHeight="1">
      <c r="A120" s="5" t="s">
        <v>104</v>
      </c>
      <c r="B120" s="5" t="s">
        <v>104</v>
      </c>
      <c r="C120" s="5" t="s">
        <v>246</v>
      </c>
      <c r="D120" s="5" t="s">
        <v>246</v>
      </c>
      <c r="E120" s="5">
        <v>3343079</v>
      </c>
      <c r="F120" s="18">
        <v>43996</v>
      </c>
      <c r="G120" s="5">
        <v>1012391</v>
      </c>
      <c r="H120" s="5">
        <v>525445</v>
      </c>
      <c r="I120" s="5">
        <v>96880</v>
      </c>
      <c r="J120" s="5">
        <v>1798</v>
      </c>
      <c r="K120" s="5">
        <v>95028</v>
      </c>
      <c r="L120" s="5">
        <v>53460</v>
      </c>
    </row>
    <row r="121" spans="1:12" ht="15.75" customHeight="1">
      <c r="A121" s="5" t="s">
        <v>104</v>
      </c>
      <c r="B121" s="5" t="s">
        <v>104</v>
      </c>
      <c r="C121" s="5" t="s">
        <v>247</v>
      </c>
      <c r="D121" s="5" t="s">
        <v>247</v>
      </c>
      <c r="E121" s="5">
        <v>597653</v>
      </c>
      <c r="F121" s="18">
        <v>43996</v>
      </c>
      <c r="G121" s="5">
        <v>293987</v>
      </c>
      <c r="H121" s="5">
        <v>99137</v>
      </c>
      <c r="I121" s="5">
        <v>19701</v>
      </c>
      <c r="J121" s="5">
        <v>194</v>
      </c>
      <c r="K121" s="5">
        <v>19506</v>
      </c>
      <c r="L121" s="5">
        <v>11946</v>
      </c>
    </row>
    <row r="122" spans="1:12" ht="15.75" customHeight="1">
      <c r="A122" s="5" t="s">
        <v>104</v>
      </c>
      <c r="B122" s="5" t="s">
        <v>104</v>
      </c>
      <c r="C122" s="5" t="s">
        <v>248</v>
      </c>
      <c r="D122" s="5" t="s">
        <v>248</v>
      </c>
      <c r="E122" s="5">
        <v>1620632</v>
      </c>
      <c r="F122" s="18">
        <v>43996</v>
      </c>
      <c r="G122" s="5">
        <v>896087</v>
      </c>
      <c r="H122" s="5">
        <v>317605</v>
      </c>
      <c r="I122" s="5">
        <v>57636</v>
      </c>
      <c r="J122" s="5">
        <v>838</v>
      </c>
      <c r="K122" s="5">
        <v>56766</v>
      </c>
      <c r="L122" s="5">
        <v>32834</v>
      </c>
    </row>
    <row r="123" spans="1:12" ht="15.75" customHeight="1">
      <c r="A123" s="5" t="s">
        <v>104</v>
      </c>
      <c r="B123" s="5" t="s">
        <v>104</v>
      </c>
      <c r="C123" s="5" t="s">
        <v>249</v>
      </c>
      <c r="D123" s="5" t="s">
        <v>249</v>
      </c>
      <c r="E123" s="5">
        <v>852043</v>
      </c>
      <c r="F123" s="18">
        <v>43996</v>
      </c>
      <c r="G123" s="5">
        <v>435884</v>
      </c>
      <c r="H123" s="5">
        <v>182747</v>
      </c>
      <c r="I123" s="5">
        <v>27093</v>
      </c>
      <c r="J123" s="5">
        <v>212</v>
      </c>
      <c r="K123" s="5">
        <v>26867</v>
      </c>
      <c r="L123" s="5">
        <v>16088</v>
      </c>
    </row>
    <row r="124" spans="1:12" ht="15.75" customHeight="1">
      <c r="A124" s="5" t="s">
        <v>104</v>
      </c>
      <c r="B124" s="5" t="s">
        <v>104</v>
      </c>
      <c r="C124" s="5" t="s">
        <v>250</v>
      </c>
      <c r="D124" s="5" t="s">
        <v>250</v>
      </c>
      <c r="E124" s="5">
        <v>584667</v>
      </c>
      <c r="F124" s="18">
        <v>43996</v>
      </c>
      <c r="G124" s="5">
        <v>402362</v>
      </c>
      <c r="H124" s="5">
        <v>173494</v>
      </c>
      <c r="I124" s="5">
        <v>22771</v>
      </c>
      <c r="J124" s="5">
        <v>267</v>
      </c>
      <c r="K124" s="5">
        <v>22503</v>
      </c>
      <c r="L124" s="5">
        <v>14214</v>
      </c>
    </row>
    <row r="125" spans="1:12" ht="15.75" customHeight="1">
      <c r="A125" s="5" t="s">
        <v>104</v>
      </c>
      <c r="B125" s="5" t="s">
        <v>104</v>
      </c>
      <c r="C125" s="5" t="s">
        <v>251</v>
      </c>
      <c r="D125" s="5" t="s">
        <v>251</v>
      </c>
      <c r="E125" s="5">
        <v>578326</v>
      </c>
      <c r="F125" s="18">
        <v>43996</v>
      </c>
      <c r="G125" s="5">
        <v>317695</v>
      </c>
      <c r="H125" s="5">
        <v>100468</v>
      </c>
      <c r="I125" s="5">
        <v>13139</v>
      </c>
      <c r="J125" s="5">
        <v>99</v>
      </c>
      <c r="K125" s="5">
        <v>13036</v>
      </c>
      <c r="L125" s="5">
        <v>8176</v>
      </c>
    </row>
    <row r="126" spans="1:12" ht="15.75" customHeight="1">
      <c r="A126" s="5" t="s">
        <v>104</v>
      </c>
      <c r="B126" s="5" t="s">
        <v>104</v>
      </c>
      <c r="C126" s="5" t="s">
        <v>252</v>
      </c>
      <c r="D126" s="5" t="s">
        <v>252</v>
      </c>
      <c r="E126" s="5">
        <v>1206563</v>
      </c>
      <c r="F126" s="18">
        <v>43996</v>
      </c>
      <c r="G126" s="5">
        <v>650457</v>
      </c>
      <c r="H126" s="5">
        <v>287588</v>
      </c>
      <c r="I126" s="5">
        <v>54847</v>
      </c>
      <c r="J126" s="5">
        <v>580</v>
      </c>
      <c r="K126" s="5">
        <v>54228</v>
      </c>
      <c r="L126" s="5">
        <v>37457</v>
      </c>
    </row>
    <row r="127" spans="1:12" ht="15.75" customHeight="1">
      <c r="A127" s="5" t="s">
        <v>104</v>
      </c>
      <c r="B127" s="5" t="s">
        <v>104</v>
      </c>
      <c r="C127" s="5" t="s">
        <v>253</v>
      </c>
      <c r="D127" s="5" t="s">
        <v>253</v>
      </c>
      <c r="E127" s="5">
        <v>659039</v>
      </c>
      <c r="F127" s="18">
        <v>43996</v>
      </c>
      <c r="G127" s="5">
        <v>375503</v>
      </c>
      <c r="H127" s="5">
        <v>128177</v>
      </c>
      <c r="I127" s="5">
        <v>26980</v>
      </c>
      <c r="J127" s="5">
        <v>177</v>
      </c>
      <c r="K127" s="5">
        <v>26798</v>
      </c>
      <c r="L127" s="5">
        <v>16179</v>
      </c>
    </row>
    <row r="128" spans="1:12" ht="15.75" customHeight="1">
      <c r="A128" s="5" t="s">
        <v>104</v>
      </c>
      <c r="B128" s="5" t="s">
        <v>104</v>
      </c>
      <c r="C128" s="5" t="s">
        <v>254</v>
      </c>
      <c r="D128" s="5" t="s">
        <v>254</v>
      </c>
      <c r="E128" s="5">
        <v>1032275</v>
      </c>
      <c r="F128" s="18">
        <v>43996</v>
      </c>
      <c r="G128" s="5">
        <v>738333</v>
      </c>
      <c r="H128" s="5">
        <v>428365</v>
      </c>
      <c r="I128" s="5">
        <v>31365</v>
      </c>
      <c r="J128" s="5">
        <v>365</v>
      </c>
      <c r="K128" s="5">
        <v>31000</v>
      </c>
      <c r="L128" s="5">
        <v>17865</v>
      </c>
    </row>
    <row r="129" spans="1:12" ht="15.75" customHeight="1">
      <c r="A129" s="5" t="s">
        <v>104</v>
      </c>
      <c r="B129" s="5" t="s">
        <v>104</v>
      </c>
      <c r="C129" s="5" t="s">
        <v>255</v>
      </c>
      <c r="D129" s="5" t="s">
        <v>255</v>
      </c>
      <c r="E129" s="5">
        <v>701707</v>
      </c>
      <c r="F129" s="18">
        <v>43996</v>
      </c>
      <c r="G129" s="5">
        <v>282508</v>
      </c>
      <c r="H129" s="5">
        <v>109857</v>
      </c>
      <c r="I129" s="5">
        <v>23921</v>
      </c>
      <c r="J129" s="5">
        <v>167</v>
      </c>
      <c r="K129" s="5">
        <v>23753</v>
      </c>
      <c r="L129" s="5">
        <v>14882</v>
      </c>
    </row>
    <row r="130" spans="1:12" ht="15.75" customHeight="1">
      <c r="A130" s="5" t="s">
        <v>104</v>
      </c>
      <c r="B130" s="5" t="s">
        <v>104</v>
      </c>
      <c r="C130" s="5" t="s">
        <v>256</v>
      </c>
      <c r="D130" s="5" t="s">
        <v>256</v>
      </c>
      <c r="E130" s="5">
        <v>140206</v>
      </c>
      <c r="F130" s="18">
        <v>43996</v>
      </c>
      <c r="G130" s="5">
        <v>53032</v>
      </c>
      <c r="H130" s="5">
        <v>19468</v>
      </c>
      <c r="I130" s="5">
        <v>4019</v>
      </c>
      <c r="J130" s="5">
        <v>14</v>
      </c>
      <c r="K130" s="5">
        <v>4005</v>
      </c>
      <c r="L130" s="5">
        <v>2813</v>
      </c>
    </row>
    <row r="131" spans="1:12" ht="15.75" customHeight="1">
      <c r="A131" s="5" t="s">
        <v>104</v>
      </c>
      <c r="B131" s="5" t="s">
        <v>104</v>
      </c>
      <c r="C131" s="5" t="s">
        <v>257</v>
      </c>
      <c r="D131" s="5" t="s">
        <v>257</v>
      </c>
      <c r="E131" s="5">
        <v>4062160</v>
      </c>
      <c r="F131" s="18">
        <v>43996</v>
      </c>
      <c r="G131" s="5">
        <v>1557999</v>
      </c>
      <c r="H131" s="5">
        <v>915437</v>
      </c>
      <c r="I131" s="5">
        <v>158035</v>
      </c>
      <c r="J131" s="5">
        <v>3139</v>
      </c>
      <c r="K131" s="5">
        <v>154852</v>
      </c>
      <c r="L131" s="5">
        <v>91721</v>
      </c>
    </row>
    <row r="132" spans="1:12" ht="15.75" customHeight="1">
      <c r="A132" s="5" t="s">
        <v>104</v>
      </c>
      <c r="B132" s="5" t="s">
        <v>104</v>
      </c>
      <c r="C132" s="5" t="s">
        <v>258</v>
      </c>
      <c r="D132" s="5" t="s">
        <v>258</v>
      </c>
      <c r="E132" s="5">
        <v>1537520</v>
      </c>
      <c r="F132" s="18">
        <v>44144</v>
      </c>
      <c r="G132" s="5">
        <v>1028876</v>
      </c>
      <c r="H132" s="5">
        <v>530711</v>
      </c>
      <c r="I132" s="5">
        <v>56077</v>
      </c>
      <c r="J132" s="5">
        <v>515</v>
      </c>
      <c r="K132" s="5">
        <v>55557</v>
      </c>
      <c r="L132" s="5">
        <v>152985</v>
      </c>
    </row>
    <row r="133" spans="1:12" ht="15.75" customHeight="1">
      <c r="A133" s="5" t="s">
        <v>104</v>
      </c>
      <c r="B133" s="5" t="s">
        <v>104</v>
      </c>
      <c r="C133" s="5" t="s">
        <v>259</v>
      </c>
      <c r="D133" s="5" t="s">
        <v>259</v>
      </c>
      <c r="E133" s="5">
        <v>249000</v>
      </c>
      <c r="F133" s="18">
        <v>43996</v>
      </c>
      <c r="G133" s="5">
        <v>134654</v>
      </c>
      <c r="H133" s="5">
        <v>81437</v>
      </c>
      <c r="I133" s="5">
        <v>8066</v>
      </c>
      <c r="J133" s="5">
        <v>20</v>
      </c>
      <c r="K133" s="5">
        <v>8041</v>
      </c>
      <c r="L133" s="5">
        <v>5756</v>
      </c>
    </row>
    <row r="134" spans="1:12" ht="15.75" customHeight="1">
      <c r="A134" s="5" t="s">
        <v>104</v>
      </c>
      <c r="B134" s="5" t="s">
        <v>104</v>
      </c>
      <c r="C134" s="5" t="s">
        <v>260</v>
      </c>
      <c r="D134" s="5" t="s">
        <v>260</v>
      </c>
      <c r="E134" s="5">
        <v>660280</v>
      </c>
      <c r="F134" s="18">
        <v>43996</v>
      </c>
      <c r="G134" s="5">
        <v>419247</v>
      </c>
      <c r="H134" s="5">
        <v>163526</v>
      </c>
      <c r="I134" s="5">
        <v>29029</v>
      </c>
      <c r="J134" s="5">
        <v>224</v>
      </c>
      <c r="K134" s="5">
        <v>28805</v>
      </c>
      <c r="L134" s="5">
        <v>16344</v>
      </c>
    </row>
    <row r="135" spans="1:12" ht="15.75" customHeight="1">
      <c r="A135" s="5" t="s">
        <v>104</v>
      </c>
      <c r="B135" s="5" t="s">
        <v>104</v>
      </c>
      <c r="C135" s="5" t="s">
        <v>261</v>
      </c>
      <c r="D135" s="5" t="s">
        <v>261</v>
      </c>
      <c r="E135" s="5">
        <v>420661</v>
      </c>
      <c r="F135" s="18">
        <v>44153</v>
      </c>
      <c r="G135" s="5">
        <v>468885</v>
      </c>
      <c r="H135" s="5">
        <v>277031</v>
      </c>
      <c r="I135" s="5">
        <v>33673</v>
      </c>
      <c r="J135" s="5">
        <v>245</v>
      </c>
      <c r="K135" s="5">
        <v>33426</v>
      </c>
      <c r="L135" s="5">
        <v>120414</v>
      </c>
    </row>
    <row r="136" spans="1:12" ht="15.75" customHeight="1">
      <c r="A136" s="5" t="s">
        <v>104</v>
      </c>
      <c r="B136" s="5" t="s">
        <v>104</v>
      </c>
      <c r="C136" s="5" t="s">
        <v>262</v>
      </c>
      <c r="D136" s="5" t="s">
        <v>262</v>
      </c>
      <c r="E136" s="5">
        <v>748593</v>
      </c>
      <c r="F136" s="18">
        <v>43996</v>
      </c>
      <c r="G136" s="5">
        <v>405744</v>
      </c>
      <c r="H136" s="5">
        <v>171484</v>
      </c>
      <c r="I136" s="5">
        <v>23636</v>
      </c>
      <c r="J136" s="5">
        <v>224</v>
      </c>
      <c r="K136" s="5">
        <v>23407</v>
      </c>
      <c r="L136" s="5">
        <v>13869</v>
      </c>
    </row>
    <row r="137" spans="1:12" ht="15.75" customHeight="1">
      <c r="A137" s="5" t="s">
        <v>106</v>
      </c>
      <c r="B137" s="5" t="s">
        <v>106</v>
      </c>
      <c r="C137" s="5" t="s">
        <v>263</v>
      </c>
      <c r="D137" s="5" t="s">
        <v>263</v>
      </c>
      <c r="E137" s="5">
        <v>343709</v>
      </c>
      <c r="F137" s="18">
        <v>44124</v>
      </c>
      <c r="G137" s="5">
        <v>387772</v>
      </c>
      <c r="H137" s="5">
        <v>183553</v>
      </c>
      <c r="I137" s="5">
        <v>5920</v>
      </c>
      <c r="J137" s="5">
        <v>3</v>
      </c>
      <c r="K137" s="5">
        <v>5910</v>
      </c>
      <c r="L137" s="5">
        <v>47773</v>
      </c>
    </row>
    <row r="138" spans="1:12" ht="15.75" customHeight="1">
      <c r="A138" s="5" t="s">
        <v>106</v>
      </c>
      <c r="B138" s="5" t="s">
        <v>106</v>
      </c>
      <c r="C138" s="5" t="s">
        <v>264</v>
      </c>
      <c r="D138" s="5" t="s">
        <v>264</v>
      </c>
      <c r="E138" s="5">
        <v>191173</v>
      </c>
      <c r="F138" s="18">
        <v>44124</v>
      </c>
      <c r="G138" s="5">
        <v>234202</v>
      </c>
      <c r="H138" s="5">
        <v>155547</v>
      </c>
      <c r="I138" s="5">
        <v>3543</v>
      </c>
      <c r="J138" s="5">
        <v>1</v>
      </c>
      <c r="K138" s="5">
        <v>3516</v>
      </c>
      <c r="L138" s="5">
        <v>21109</v>
      </c>
    </row>
    <row r="139" spans="1:12" ht="15.75" customHeight="1">
      <c r="A139" s="5" t="s">
        <v>106</v>
      </c>
      <c r="B139" s="5" t="s">
        <v>106</v>
      </c>
      <c r="C139" s="5" t="s">
        <v>265</v>
      </c>
      <c r="D139" s="5" t="s">
        <v>265</v>
      </c>
      <c r="E139" s="5">
        <v>52074</v>
      </c>
      <c r="F139" s="18">
        <v>44124</v>
      </c>
      <c r="G139" s="5">
        <v>38779</v>
      </c>
      <c r="H139" s="5">
        <v>31153</v>
      </c>
      <c r="I139" s="5">
        <v>1218</v>
      </c>
      <c r="J139" s="5">
        <v>0</v>
      </c>
      <c r="K139" s="5">
        <v>1218</v>
      </c>
      <c r="L139" s="5">
        <v>8868</v>
      </c>
    </row>
    <row r="140" spans="1:12" ht="15.75" customHeight="1">
      <c r="A140" s="5" t="s">
        <v>108</v>
      </c>
      <c r="B140" s="5" t="s">
        <v>108</v>
      </c>
      <c r="C140" s="5" t="s">
        <v>108</v>
      </c>
      <c r="D140" s="5" t="s">
        <v>108</v>
      </c>
      <c r="E140" s="5">
        <v>19814000</v>
      </c>
      <c r="F140" s="18">
        <v>44500</v>
      </c>
      <c r="G140" s="5">
        <v>13055636</v>
      </c>
      <c r="H140" s="5">
        <v>7425404</v>
      </c>
      <c r="I140" s="5">
        <v>1439870</v>
      </c>
      <c r="J140" s="5">
        <v>25091</v>
      </c>
      <c r="K140" s="5">
        <v>1414431</v>
      </c>
      <c r="L140" s="5">
        <v>30147688</v>
      </c>
    </row>
    <row r="141" spans="1:12" ht="15.75" customHeight="1">
      <c r="A141" s="5" t="s">
        <v>110</v>
      </c>
      <c r="B141" s="5" t="s">
        <v>110</v>
      </c>
      <c r="C141" s="5" t="s">
        <v>266</v>
      </c>
      <c r="D141" s="5" t="s">
        <v>266</v>
      </c>
      <c r="E141" s="5">
        <v>817761</v>
      </c>
      <c r="G141" s="5">
        <v>600586</v>
      </c>
      <c r="H141" s="5">
        <v>424066</v>
      </c>
      <c r="I141" s="5">
        <v>0</v>
      </c>
      <c r="J141" s="5">
        <v>0</v>
      </c>
      <c r="K141" s="5">
        <v>0</v>
      </c>
      <c r="L141" s="5">
        <v>400702</v>
      </c>
    </row>
    <row r="142" spans="1:12" ht="15.75" customHeight="1">
      <c r="A142" s="5" t="s">
        <v>110</v>
      </c>
      <c r="B142" s="5" t="s">
        <v>110</v>
      </c>
      <c r="C142" s="5" t="s">
        <v>267</v>
      </c>
      <c r="D142" s="5" t="s">
        <v>267</v>
      </c>
      <c r="E142" s="5">
        <v>639962</v>
      </c>
      <c r="G142" s="5">
        <v>661972</v>
      </c>
      <c r="H142" s="5">
        <v>487016</v>
      </c>
      <c r="I142" s="5">
        <v>0</v>
      </c>
      <c r="J142" s="5">
        <v>0</v>
      </c>
      <c r="K142" s="5">
        <v>0</v>
      </c>
      <c r="L142" s="5">
        <v>313581</v>
      </c>
    </row>
    <row r="143" spans="1:12" ht="15.75" customHeight="1">
      <c r="A143" s="5" t="s">
        <v>112</v>
      </c>
      <c r="B143" s="5" t="s">
        <v>112</v>
      </c>
      <c r="C143" s="5" t="s">
        <v>268</v>
      </c>
      <c r="D143" s="5" t="s">
        <v>268</v>
      </c>
      <c r="E143" s="5">
        <v>7208200</v>
      </c>
      <c r="F143" s="18">
        <v>44229</v>
      </c>
      <c r="G143" s="5">
        <v>5961594</v>
      </c>
      <c r="H143" s="5">
        <v>3439921</v>
      </c>
      <c r="I143" s="5">
        <v>238334</v>
      </c>
      <c r="J143" s="5">
        <v>3411</v>
      </c>
      <c r="K143" s="5">
        <v>234889</v>
      </c>
      <c r="L143" s="5">
        <v>2675659</v>
      </c>
    </row>
    <row r="144" spans="1:12" ht="15.75" customHeight="1">
      <c r="A144" s="5" t="s">
        <v>112</v>
      </c>
      <c r="B144" s="5" t="s">
        <v>112</v>
      </c>
      <c r="C144" s="5" t="s">
        <v>269</v>
      </c>
      <c r="D144" s="5" t="s">
        <v>269</v>
      </c>
      <c r="E144" s="5">
        <v>1513614</v>
      </c>
      <c r="F144" s="18">
        <v>44229</v>
      </c>
      <c r="G144" s="5">
        <v>927389</v>
      </c>
      <c r="H144" s="5">
        <v>551970</v>
      </c>
      <c r="I144" s="5">
        <v>10810</v>
      </c>
      <c r="J144" s="5">
        <v>102</v>
      </c>
      <c r="K144" s="5">
        <v>10708</v>
      </c>
      <c r="L144" s="5">
        <v>217670</v>
      </c>
    </row>
    <row r="145" spans="1:12" ht="15.75" customHeight="1">
      <c r="A145" s="5" t="s">
        <v>112</v>
      </c>
      <c r="B145" s="5" t="s">
        <v>112</v>
      </c>
      <c r="C145" s="5" t="s">
        <v>270</v>
      </c>
      <c r="D145" s="5" t="s">
        <v>270</v>
      </c>
      <c r="E145" s="5">
        <v>2090276</v>
      </c>
      <c r="F145" s="18">
        <v>44229</v>
      </c>
      <c r="G145" s="5">
        <v>1471865</v>
      </c>
      <c r="H145" s="5">
        <v>935893</v>
      </c>
      <c r="I145" s="5">
        <v>9637</v>
      </c>
      <c r="J145" s="5">
        <v>49</v>
      </c>
      <c r="K145" s="5">
        <v>9581</v>
      </c>
      <c r="L145" s="5">
        <v>176669</v>
      </c>
    </row>
    <row r="146" spans="1:12" ht="15.75" customHeight="1">
      <c r="A146" s="5" t="s">
        <v>112</v>
      </c>
      <c r="B146" s="5" t="s">
        <v>112</v>
      </c>
      <c r="C146" s="5" t="s">
        <v>271</v>
      </c>
      <c r="D146" s="5" t="s">
        <v>271</v>
      </c>
      <c r="E146" s="5">
        <v>1051746</v>
      </c>
      <c r="F146" s="18">
        <v>44229</v>
      </c>
      <c r="G146" s="5">
        <v>717964</v>
      </c>
      <c r="H146" s="5">
        <v>522361</v>
      </c>
      <c r="I146" s="5">
        <v>5186</v>
      </c>
      <c r="J146" s="5">
        <v>78</v>
      </c>
      <c r="K146" s="5">
        <v>5108</v>
      </c>
      <c r="L146" s="5">
        <v>124775</v>
      </c>
    </row>
    <row r="147" spans="1:12" ht="15.75" customHeight="1">
      <c r="A147" s="5" t="s">
        <v>112</v>
      </c>
      <c r="B147" s="5" t="s">
        <v>112</v>
      </c>
      <c r="C147" s="5" t="s">
        <v>272</v>
      </c>
      <c r="D147" s="5" t="s">
        <v>272</v>
      </c>
      <c r="E147" s="5">
        <v>3116045</v>
      </c>
      <c r="F147" s="18">
        <v>44229</v>
      </c>
      <c r="G147" s="5">
        <v>2140492</v>
      </c>
      <c r="H147" s="5">
        <v>1157901</v>
      </c>
      <c r="I147" s="5">
        <v>13631</v>
      </c>
      <c r="J147" s="5">
        <v>162</v>
      </c>
      <c r="K147" s="5">
        <v>13469</v>
      </c>
      <c r="L147" s="5">
        <v>225342</v>
      </c>
    </row>
    <row r="148" spans="1:12" ht="15.75" customHeight="1">
      <c r="A148" s="5" t="s">
        <v>112</v>
      </c>
      <c r="B148" s="5" t="s">
        <v>112</v>
      </c>
      <c r="C148" s="5" t="s">
        <v>273</v>
      </c>
      <c r="D148" s="5" t="s">
        <v>273</v>
      </c>
      <c r="E148" s="5">
        <v>1550822</v>
      </c>
      <c r="F148" s="18">
        <v>44229</v>
      </c>
      <c r="G148" s="5">
        <v>1217587</v>
      </c>
      <c r="H148" s="5">
        <v>669742</v>
      </c>
      <c r="I148" s="5">
        <v>11426</v>
      </c>
      <c r="J148" s="5">
        <v>118</v>
      </c>
      <c r="K148" s="5">
        <v>11308</v>
      </c>
      <c r="L148" s="5">
        <v>161770</v>
      </c>
    </row>
    <row r="149" spans="1:12" ht="15.75" customHeight="1">
      <c r="A149" s="5" t="s">
        <v>112</v>
      </c>
      <c r="B149" s="5" t="s">
        <v>112</v>
      </c>
      <c r="C149" s="5" t="s">
        <v>274</v>
      </c>
      <c r="D149" s="5" t="s">
        <v>274</v>
      </c>
      <c r="E149" s="5">
        <v>2877961</v>
      </c>
      <c r="F149" s="18">
        <v>44229</v>
      </c>
      <c r="G149" s="5">
        <v>1680398</v>
      </c>
      <c r="H149" s="5">
        <v>986097</v>
      </c>
      <c r="I149" s="5">
        <v>21447</v>
      </c>
      <c r="J149" s="5">
        <v>301</v>
      </c>
      <c r="K149" s="5">
        <v>21143</v>
      </c>
      <c r="L149" s="5">
        <v>403557</v>
      </c>
    </row>
    <row r="150" spans="1:12" ht="15.75" customHeight="1">
      <c r="A150" s="5" t="s">
        <v>112</v>
      </c>
      <c r="B150" s="5" t="s">
        <v>112</v>
      </c>
      <c r="C150" s="5" t="s">
        <v>275</v>
      </c>
      <c r="D150" s="5" t="s">
        <v>275</v>
      </c>
      <c r="E150" s="5">
        <v>656005</v>
      </c>
      <c r="F150" s="18">
        <v>44229</v>
      </c>
      <c r="G150" s="5">
        <v>378232</v>
      </c>
      <c r="H150" s="5">
        <v>228691</v>
      </c>
      <c r="I150" s="5">
        <v>2218</v>
      </c>
      <c r="J150" s="5">
        <v>42</v>
      </c>
      <c r="K150" s="5">
        <v>2176</v>
      </c>
      <c r="L150" s="5">
        <v>99668</v>
      </c>
    </row>
    <row r="151" spans="1:12" ht="15.75" customHeight="1">
      <c r="A151" s="5" t="s">
        <v>112</v>
      </c>
      <c r="B151" s="5" t="s">
        <v>112</v>
      </c>
      <c r="C151" s="5" t="s">
        <v>276</v>
      </c>
      <c r="D151" s="5" t="s">
        <v>276</v>
      </c>
      <c r="E151" s="5">
        <v>1071831</v>
      </c>
      <c r="F151" s="18">
        <v>44229</v>
      </c>
      <c r="G151" s="5">
        <v>635695</v>
      </c>
      <c r="H151" s="5">
        <v>420157</v>
      </c>
      <c r="I151" s="5">
        <v>3395</v>
      </c>
      <c r="J151" s="5">
        <v>38</v>
      </c>
      <c r="K151" s="5">
        <v>3357</v>
      </c>
      <c r="L151" s="5">
        <v>95535</v>
      </c>
    </row>
    <row r="152" spans="1:12" ht="15.75" customHeight="1">
      <c r="A152" s="5" t="s">
        <v>112</v>
      </c>
      <c r="B152" s="5" t="s">
        <v>112</v>
      </c>
      <c r="C152" s="5" t="s">
        <v>277</v>
      </c>
      <c r="D152" s="5" t="s">
        <v>277</v>
      </c>
      <c r="E152" s="5">
        <v>2126558</v>
      </c>
      <c r="F152" s="18">
        <v>44229</v>
      </c>
      <c r="G152" s="5">
        <v>1499052</v>
      </c>
      <c r="H152" s="5">
        <v>631818</v>
      </c>
      <c r="I152" s="5">
        <v>9955</v>
      </c>
      <c r="J152" s="5">
        <v>38</v>
      </c>
      <c r="K152" s="5">
        <v>9917</v>
      </c>
      <c r="L152" s="5">
        <v>223236</v>
      </c>
    </row>
    <row r="153" spans="1:12" ht="15.75" customHeight="1">
      <c r="A153" s="5" t="s">
        <v>112</v>
      </c>
      <c r="B153" s="5" t="s">
        <v>112</v>
      </c>
      <c r="C153" s="5" t="s">
        <v>278</v>
      </c>
      <c r="D153" s="5" t="s">
        <v>278</v>
      </c>
      <c r="E153" s="5">
        <v>226769</v>
      </c>
      <c r="F153" s="18">
        <v>44229</v>
      </c>
      <c r="G153" s="5">
        <v>156334</v>
      </c>
      <c r="H153" s="5">
        <v>59262</v>
      </c>
      <c r="I153" s="5">
        <v>866</v>
      </c>
      <c r="J153" s="5">
        <v>18</v>
      </c>
      <c r="K153" s="5">
        <v>848</v>
      </c>
      <c r="L153" s="5">
        <v>32354</v>
      </c>
    </row>
    <row r="154" spans="1:12" ht="15.75" customHeight="1">
      <c r="A154" s="5" t="s">
        <v>112</v>
      </c>
      <c r="B154" s="5" t="s">
        <v>112</v>
      </c>
      <c r="C154" s="5" t="s">
        <v>279</v>
      </c>
      <c r="D154" s="5" t="s">
        <v>279</v>
      </c>
      <c r="E154" s="5">
        <v>752484</v>
      </c>
      <c r="F154" s="18">
        <v>44229</v>
      </c>
      <c r="G154" s="5">
        <v>504501</v>
      </c>
      <c r="H154" s="5">
        <v>309771</v>
      </c>
      <c r="I154" s="5">
        <v>4175</v>
      </c>
      <c r="J154" s="5">
        <v>82</v>
      </c>
      <c r="K154" s="5">
        <v>4093</v>
      </c>
      <c r="L154" s="5">
        <v>82511</v>
      </c>
    </row>
    <row r="155" spans="1:12" ht="15.75" customHeight="1">
      <c r="A155" s="5" t="s">
        <v>112</v>
      </c>
      <c r="B155" s="5" t="s">
        <v>112</v>
      </c>
      <c r="C155" s="5" t="s">
        <v>280</v>
      </c>
      <c r="D155" s="5" t="s">
        <v>280</v>
      </c>
      <c r="E155" s="5">
        <v>1387478</v>
      </c>
      <c r="F155" s="18">
        <v>44229</v>
      </c>
      <c r="G155" s="5">
        <v>1175562</v>
      </c>
      <c r="H155" s="5">
        <v>706208</v>
      </c>
      <c r="I155" s="5">
        <v>20754</v>
      </c>
      <c r="J155" s="5">
        <v>205</v>
      </c>
      <c r="K155" s="5">
        <v>20549</v>
      </c>
      <c r="L155" s="5">
        <v>302975</v>
      </c>
    </row>
    <row r="156" spans="1:12" ht="15.75" customHeight="1">
      <c r="A156" s="5" t="s">
        <v>112</v>
      </c>
      <c r="B156" s="5" t="s">
        <v>112</v>
      </c>
      <c r="C156" s="5" t="s">
        <v>281</v>
      </c>
      <c r="D156" s="5" t="s">
        <v>281</v>
      </c>
      <c r="E156" s="5">
        <v>1217477</v>
      </c>
      <c r="F156" s="18">
        <v>44229</v>
      </c>
      <c r="G156" s="5">
        <v>845224</v>
      </c>
      <c r="H156" s="5">
        <v>363467</v>
      </c>
      <c r="I156" s="5">
        <v>8570</v>
      </c>
      <c r="J156" s="5">
        <v>67</v>
      </c>
      <c r="K156" s="5">
        <v>8499</v>
      </c>
      <c r="L156" s="5">
        <v>126233</v>
      </c>
    </row>
    <row r="157" spans="1:12" ht="15.75" customHeight="1">
      <c r="A157" s="5" t="s">
        <v>112</v>
      </c>
      <c r="B157" s="5" t="s">
        <v>112</v>
      </c>
      <c r="C157" s="5" t="s">
        <v>282</v>
      </c>
      <c r="D157" s="5" t="s">
        <v>282</v>
      </c>
      <c r="E157" s="5">
        <v>2159130</v>
      </c>
      <c r="F157" s="18">
        <v>44229</v>
      </c>
      <c r="G157" s="5">
        <v>1111813</v>
      </c>
      <c r="H157" s="5">
        <v>653950</v>
      </c>
      <c r="I157" s="5">
        <v>34978</v>
      </c>
      <c r="J157" s="5">
        <v>478</v>
      </c>
      <c r="K157" s="5">
        <v>34494</v>
      </c>
      <c r="L157" s="5">
        <v>325400</v>
      </c>
    </row>
    <row r="158" spans="1:12" ht="15.75" customHeight="1">
      <c r="A158" s="5" t="s">
        <v>112</v>
      </c>
      <c r="B158" s="5" t="s">
        <v>112</v>
      </c>
      <c r="C158" s="5" t="s">
        <v>283</v>
      </c>
      <c r="D158" s="5" t="s">
        <v>283</v>
      </c>
      <c r="E158" s="5">
        <v>2742291</v>
      </c>
      <c r="F158" s="18">
        <v>44229</v>
      </c>
      <c r="G158" s="5">
        <v>1316479</v>
      </c>
      <c r="H158" s="5">
        <v>733025</v>
      </c>
      <c r="I158" s="5">
        <v>20505</v>
      </c>
      <c r="J158" s="5">
        <v>272</v>
      </c>
      <c r="K158" s="5">
        <v>20226</v>
      </c>
      <c r="L158" s="5">
        <v>209951</v>
      </c>
    </row>
    <row r="159" spans="1:12" ht="15.75" customHeight="1">
      <c r="A159" s="5" t="s">
        <v>112</v>
      </c>
      <c r="B159" s="5" t="s">
        <v>112</v>
      </c>
      <c r="C159" s="5" t="s">
        <v>284</v>
      </c>
      <c r="D159" s="5" t="s">
        <v>284</v>
      </c>
      <c r="E159" s="5">
        <v>2298934</v>
      </c>
      <c r="F159" s="18">
        <v>44229</v>
      </c>
      <c r="G159" s="5">
        <v>1454344</v>
      </c>
      <c r="H159" s="5">
        <v>893742</v>
      </c>
      <c r="I159" s="5">
        <v>10439</v>
      </c>
      <c r="J159" s="5">
        <v>48</v>
      </c>
      <c r="K159" s="5">
        <v>10391</v>
      </c>
      <c r="L159" s="5">
        <v>223359</v>
      </c>
    </row>
    <row r="160" spans="1:12" ht="15.75" customHeight="1">
      <c r="A160" s="5" t="s">
        <v>112</v>
      </c>
      <c r="B160" s="5" t="s">
        <v>112</v>
      </c>
      <c r="C160" s="5" t="s">
        <v>285</v>
      </c>
      <c r="D160" s="5" t="s">
        <v>285</v>
      </c>
      <c r="E160" s="5">
        <v>2090313</v>
      </c>
      <c r="F160" s="18">
        <v>44229</v>
      </c>
      <c r="G160" s="5">
        <v>1412923</v>
      </c>
      <c r="H160" s="5">
        <v>680232</v>
      </c>
      <c r="I160" s="5">
        <v>12631</v>
      </c>
      <c r="J160" s="5">
        <v>145</v>
      </c>
      <c r="K160" s="5">
        <v>12474</v>
      </c>
      <c r="L160" s="5">
        <v>273375</v>
      </c>
    </row>
    <row r="161" spans="1:12" ht="15.75" customHeight="1">
      <c r="A161" s="5" t="s">
        <v>112</v>
      </c>
      <c r="B161" s="5" t="s">
        <v>112</v>
      </c>
      <c r="C161" s="5" t="s">
        <v>286</v>
      </c>
      <c r="D161" s="5" t="s">
        <v>286</v>
      </c>
      <c r="E161" s="5">
        <v>994624</v>
      </c>
      <c r="F161" s="18">
        <v>44229</v>
      </c>
      <c r="G161" s="5">
        <v>815594</v>
      </c>
      <c r="H161" s="5">
        <v>459520</v>
      </c>
      <c r="I161" s="5">
        <v>8194</v>
      </c>
      <c r="J161" s="5">
        <v>72</v>
      </c>
      <c r="K161" s="5">
        <v>8122</v>
      </c>
      <c r="L161" s="5">
        <v>126893</v>
      </c>
    </row>
    <row r="162" spans="1:12" ht="15.75" customHeight="1">
      <c r="A162" s="5" t="s">
        <v>112</v>
      </c>
      <c r="B162" s="5" t="s">
        <v>112</v>
      </c>
      <c r="C162" s="5" t="s">
        <v>287</v>
      </c>
      <c r="D162" s="5" t="s">
        <v>287</v>
      </c>
      <c r="E162" s="5">
        <v>2027727</v>
      </c>
      <c r="F162" s="18">
        <v>44229</v>
      </c>
      <c r="G162" s="5">
        <v>1405786</v>
      </c>
      <c r="H162" s="5">
        <v>869969</v>
      </c>
      <c r="I162" s="5">
        <v>24419</v>
      </c>
      <c r="J162" s="5">
        <v>177</v>
      </c>
      <c r="K162" s="5">
        <v>24242</v>
      </c>
      <c r="L162" s="5">
        <v>242113</v>
      </c>
    </row>
    <row r="163" spans="1:12" ht="15.75" customHeight="1">
      <c r="A163" s="5" t="s">
        <v>112</v>
      </c>
      <c r="B163" s="5" t="s">
        <v>112</v>
      </c>
      <c r="C163" s="5" t="s">
        <v>288</v>
      </c>
      <c r="D163" s="5" t="s">
        <v>288</v>
      </c>
      <c r="E163" s="5">
        <v>960329</v>
      </c>
      <c r="F163" s="18">
        <v>44229</v>
      </c>
      <c r="G163" s="5">
        <v>674000</v>
      </c>
      <c r="H163" s="5">
        <v>308840</v>
      </c>
      <c r="I163" s="5">
        <v>6502</v>
      </c>
      <c r="J163" s="5">
        <v>87</v>
      </c>
      <c r="K163" s="5">
        <v>6415</v>
      </c>
      <c r="L163" s="5">
        <v>160572</v>
      </c>
    </row>
    <row r="164" spans="1:12" ht="15.75" customHeight="1">
      <c r="A164" s="5" t="s">
        <v>112</v>
      </c>
      <c r="B164" s="5" t="s">
        <v>112</v>
      </c>
      <c r="C164" s="5" t="s">
        <v>289</v>
      </c>
      <c r="D164" s="5" t="s">
        <v>289</v>
      </c>
      <c r="E164" s="5">
        <v>590379</v>
      </c>
      <c r="F164" s="18">
        <v>44229</v>
      </c>
      <c r="G164" s="5">
        <v>413260</v>
      </c>
      <c r="H164" s="5">
        <v>279684</v>
      </c>
      <c r="I164" s="5">
        <v>5955</v>
      </c>
      <c r="J164" s="5">
        <v>15</v>
      </c>
      <c r="K164" s="5">
        <v>5940</v>
      </c>
      <c r="L164" s="5">
        <v>79111</v>
      </c>
    </row>
    <row r="165" spans="1:12" ht="15.75" customHeight="1">
      <c r="A165" s="5" t="s">
        <v>112</v>
      </c>
      <c r="B165" s="5" t="s">
        <v>112</v>
      </c>
      <c r="C165" s="5" t="s">
        <v>290</v>
      </c>
      <c r="D165" s="5" t="s">
        <v>290</v>
      </c>
      <c r="E165" s="5">
        <v>1330711</v>
      </c>
      <c r="F165" s="18">
        <v>44229</v>
      </c>
      <c r="G165" s="5">
        <v>948673</v>
      </c>
      <c r="H165" s="5">
        <v>647484</v>
      </c>
      <c r="I165" s="5">
        <v>7215</v>
      </c>
      <c r="J165" s="5">
        <v>24</v>
      </c>
      <c r="K165" s="5">
        <v>7181</v>
      </c>
      <c r="L165" s="5">
        <v>132706</v>
      </c>
    </row>
    <row r="166" spans="1:12" ht="15.75" customHeight="1">
      <c r="A166" s="5" t="s">
        <v>112</v>
      </c>
      <c r="B166" s="5" t="s">
        <v>112</v>
      </c>
      <c r="C166" s="5" t="s">
        <v>291</v>
      </c>
      <c r="D166" s="5" t="s">
        <v>291</v>
      </c>
      <c r="E166" s="5">
        <v>2388267</v>
      </c>
      <c r="F166" s="18">
        <v>44229</v>
      </c>
      <c r="G166" s="5">
        <v>1105110</v>
      </c>
      <c r="H166" s="5">
        <v>626003</v>
      </c>
      <c r="I166" s="5">
        <v>11770</v>
      </c>
      <c r="J166" s="5">
        <v>70</v>
      </c>
      <c r="K166" s="5">
        <v>11700</v>
      </c>
      <c r="L166" s="5">
        <v>166866</v>
      </c>
    </row>
    <row r="167" spans="1:12" ht="15.75" customHeight="1">
      <c r="A167" s="5" t="s">
        <v>112</v>
      </c>
      <c r="B167" s="5" t="s">
        <v>112</v>
      </c>
      <c r="C167" s="5" t="s">
        <v>292</v>
      </c>
      <c r="D167" s="5" t="s">
        <v>292</v>
      </c>
      <c r="E167" s="5">
        <v>1342746</v>
      </c>
      <c r="F167" s="18">
        <v>44229</v>
      </c>
      <c r="G167" s="5">
        <v>850462</v>
      </c>
      <c r="H167" s="5">
        <v>533438</v>
      </c>
      <c r="I167" s="5">
        <v>11624</v>
      </c>
      <c r="J167" s="5">
        <v>129</v>
      </c>
      <c r="K167" s="5">
        <v>11495</v>
      </c>
      <c r="L167" s="5">
        <v>174871</v>
      </c>
    </row>
    <row r="168" spans="1:12" ht="15.75" customHeight="1">
      <c r="A168" s="5" t="s">
        <v>112</v>
      </c>
      <c r="B168" s="5" t="s">
        <v>112</v>
      </c>
      <c r="C168" s="5" t="s">
        <v>293</v>
      </c>
      <c r="D168" s="5" t="s">
        <v>293</v>
      </c>
      <c r="E168" s="5">
        <v>586062</v>
      </c>
      <c r="F168" s="18">
        <v>44229</v>
      </c>
      <c r="G168" s="5">
        <v>419364</v>
      </c>
      <c r="H168" s="5">
        <v>256377</v>
      </c>
      <c r="I168" s="5">
        <v>3486</v>
      </c>
      <c r="J168" s="5">
        <v>19</v>
      </c>
      <c r="K168" s="5">
        <v>3467</v>
      </c>
      <c r="L168" s="5">
        <v>99655</v>
      </c>
    </row>
    <row r="169" spans="1:12" ht="15.75" customHeight="1">
      <c r="A169" s="5" t="s">
        <v>112</v>
      </c>
      <c r="B169" s="5" t="s">
        <v>112</v>
      </c>
      <c r="C169" s="5" t="s">
        <v>294</v>
      </c>
      <c r="D169" s="5" t="s">
        <v>294</v>
      </c>
      <c r="E169" s="5">
        <v>3157676</v>
      </c>
      <c r="F169" s="18">
        <v>44229</v>
      </c>
      <c r="G169" s="5">
        <v>2227111</v>
      </c>
      <c r="H169" s="5">
        <v>1255012</v>
      </c>
      <c r="I169" s="5">
        <v>57976</v>
      </c>
      <c r="J169" s="5">
        <v>725</v>
      </c>
      <c r="K169" s="5">
        <v>57243</v>
      </c>
      <c r="L169" s="5">
        <v>760239</v>
      </c>
    </row>
    <row r="170" spans="1:12" ht="15.75" customHeight="1">
      <c r="A170" s="5" t="s">
        <v>112</v>
      </c>
      <c r="B170" s="5" t="s">
        <v>112</v>
      </c>
      <c r="C170" s="5" t="s">
        <v>295</v>
      </c>
      <c r="D170" s="5" t="s">
        <v>295</v>
      </c>
      <c r="E170" s="5">
        <v>2427346</v>
      </c>
      <c r="F170" s="18">
        <v>44229</v>
      </c>
      <c r="G170" s="5">
        <v>1000517</v>
      </c>
      <c r="H170" s="5">
        <v>596705</v>
      </c>
      <c r="I170" s="5">
        <v>9317</v>
      </c>
      <c r="J170" s="5">
        <v>157</v>
      </c>
      <c r="K170" s="5">
        <v>9159</v>
      </c>
      <c r="L170" s="5">
        <v>186748</v>
      </c>
    </row>
    <row r="171" spans="1:12" ht="15.75" customHeight="1">
      <c r="A171" s="5" t="s">
        <v>112</v>
      </c>
      <c r="B171" s="5" t="s">
        <v>112</v>
      </c>
      <c r="C171" s="5" t="s">
        <v>296</v>
      </c>
      <c r="D171" s="5" t="s">
        <v>296</v>
      </c>
      <c r="E171" s="5">
        <v>4996391</v>
      </c>
      <c r="F171" s="18">
        <v>44229</v>
      </c>
      <c r="G171" s="5">
        <v>4781894</v>
      </c>
      <c r="H171" s="5">
        <v>2529712</v>
      </c>
      <c r="I171" s="5">
        <v>143874</v>
      </c>
      <c r="J171" s="5">
        <v>1956</v>
      </c>
      <c r="K171" s="5">
        <v>141885</v>
      </c>
      <c r="L171" s="5">
        <v>2010166</v>
      </c>
    </row>
    <row r="172" spans="1:12" ht="15.75" customHeight="1">
      <c r="A172" s="5" t="s">
        <v>112</v>
      </c>
      <c r="B172" s="5" t="s">
        <v>112</v>
      </c>
      <c r="C172" s="5" t="s">
        <v>297</v>
      </c>
      <c r="D172" s="5" t="s">
        <v>297</v>
      </c>
      <c r="E172" s="5">
        <v>1755873</v>
      </c>
      <c r="F172" s="18">
        <v>44229</v>
      </c>
      <c r="G172" s="5">
        <v>1113845</v>
      </c>
      <c r="H172" s="5">
        <v>715931</v>
      </c>
      <c r="I172" s="5">
        <v>8121</v>
      </c>
      <c r="J172" s="5">
        <v>136</v>
      </c>
      <c r="K172" s="5">
        <v>7985</v>
      </c>
      <c r="L172" s="5">
        <v>205213</v>
      </c>
    </row>
    <row r="173" spans="1:12" ht="15.75" customHeight="1">
      <c r="A173" s="5" t="s">
        <v>112</v>
      </c>
      <c r="B173" s="5" t="s">
        <v>112</v>
      </c>
      <c r="C173" s="5" t="s">
        <v>298</v>
      </c>
      <c r="D173" s="5" t="s">
        <v>298</v>
      </c>
      <c r="E173" s="5">
        <v>806489</v>
      </c>
      <c r="F173" s="18">
        <v>44229</v>
      </c>
      <c r="G173" s="5">
        <v>527345</v>
      </c>
      <c r="H173" s="5">
        <v>303297</v>
      </c>
      <c r="I173" s="5">
        <v>4441</v>
      </c>
      <c r="J173" s="5">
        <v>24</v>
      </c>
      <c r="K173" s="5">
        <v>4417</v>
      </c>
      <c r="L173" s="5">
        <v>94744</v>
      </c>
    </row>
    <row r="174" spans="1:12" ht="15.75" customHeight="1">
      <c r="A174" s="5" t="s">
        <v>112</v>
      </c>
      <c r="B174" s="5" t="s">
        <v>112</v>
      </c>
      <c r="C174" s="5" t="s">
        <v>299</v>
      </c>
      <c r="D174" s="5" t="s">
        <v>299</v>
      </c>
      <c r="E174" s="5">
        <v>3639775</v>
      </c>
      <c r="F174" s="18">
        <v>44229</v>
      </c>
      <c r="G174" s="5">
        <v>2612578</v>
      </c>
      <c r="H174" s="5">
        <v>1940514</v>
      </c>
      <c r="I174" s="5">
        <v>78159</v>
      </c>
      <c r="J174" s="5">
        <v>788</v>
      </c>
      <c r="K174" s="5">
        <v>77335</v>
      </c>
      <c r="L174" s="5">
        <v>734749</v>
      </c>
    </row>
    <row r="175" spans="1:12" ht="15.75" customHeight="1">
      <c r="A175" s="5" t="s">
        <v>112</v>
      </c>
      <c r="B175" s="5" t="s">
        <v>112</v>
      </c>
      <c r="C175" s="5" t="s">
        <v>300</v>
      </c>
      <c r="D175" s="5" t="s">
        <v>300</v>
      </c>
      <c r="E175" s="5">
        <v>1703068</v>
      </c>
      <c r="F175" s="18">
        <v>44229</v>
      </c>
      <c r="G175" s="5">
        <v>1232139</v>
      </c>
      <c r="H175" s="5">
        <v>704675</v>
      </c>
      <c r="I175" s="5">
        <v>6405</v>
      </c>
      <c r="J175" s="5">
        <v>53</v>
      </c>
      <c r="K175" s="5">
        <v>6308</v>
      </c>
      <c r="L175" s="5">
        <v>158582</v>
      </c>
    </row>
    <row r="176" spans="1:12" ht="15.75" customHeight="1">
      <c r="A176" s="5" t="s">
        <v>114</v>
      </c>
      <c r="B176" s="5" t="s">
        <v>114</v>
      </c>
      <c r="C176" s="5" t="s">
        <v>301</v>
      </c>
      <c r="D176" s="5" t="s">
        <v>301</v>
      </c>
      <c r="E176" s="5">
        <v>1136784</v>
      </c>
      <c r="F176" s="18">
        <v>44226</v>
      </c>
      <c r="G176" s="5">
        <v>873020</v>
      </c>
      <c r="H176" s="5">
        <v>571772</v>
      </c>
      <c r="I176" s="5">
        <v>30150</v>
      </c>
      <c r="J176" s="5">
        <v>509</v>
      </c>
      <c r="K176" s="5">
        <v>29639</v>
      </c>
      <c r="L176" s="5">
        <v>221078</v>
      </c>
    </row>
    <row r="177" spans="1:12" ht="15.75" customHeight="1">
      <c r="A177" s="5" t="s">
        <v>114</v>
      </c>
      <c r="B177" s="5" t="s">
        <v>114</v>
      </c>
      <c r="C177" s="5" t="s">
        <v>302</v>
      </c>
      <c r="D177" s="5" t="s">
        <v>302</v>
      </c>
      <c r="E177" s="5">
        <v>1629109</v>
      </c>
      <c r="F177" s="18">
        <v>44226</v>
      </c>
      <c r="G177" s="5">
        <v>741251</v>
      </c>
      <c r="H177" s="5">
        <v>317765</v>
      </c>
      <c r="I177" s="5">
        <v>22409</v>
      </c>
      <c r="J177" s="5">
        <v>652</v>
      </c>
      <c r="K177" s="5">
        <v>21757</v>
      </c>
      <c r="L177" s="5">
        <v>187429</v>
      </c>
    </row>
    <row r="178" spans="1:12" ht="15.75" customHeight="1">
      <c r="A178" s="5" t="s">
        <v>114</v>
      </c>
      <c r="B178" s="5" t="s">
        <v>114</v>
      </c>
      <c r="C178" s="5" t="s">
        <v>303</v>
      </c>
      <c r="D178" s="5" t="s">
        <v>303</v>
      </c>
      <c r="E178" s="5">
        <v>502276</v>
      </c>
      <c r="F178" s="18">
        <v>44132</v>
      </c>
      <c r="G178" s="5">
        <v>364599</v>
      </c>
      <c r="H178" s="5">
        <v>262184</v>
      </c>
      <c r="I178" s="5">
        <v>5078</v>
      </c>
      <c r="J178" s="5">
        <v>139</v>
      </c>
      <c r="K178" s="5">
        <v>4939</v>
      </c>
      <c r="L178" s="5">
        <v>61064</v>
      </c>
    </row>
    <row r="179" spans="1:12" ht="15.75" customHeight="1">
      <c r="A179" s="5" t="s">
        <v>114</v>
      </c>
      <c r="B179" s="5" t="s">
        <v>114</v>
      </c>
      <c r="C179" s="5" t="s">
        <v>304</v>
      </c>
      <c r="D179" s="5" t="s">
        <v>304</v>
      </c>
      <c r="E179" s="5">
        <v>1798954</v>
      </c>
      <c r="F179" s="18">
        <v>44226</v>
      </c>
      <c r="G179" s="5">
        <v>1658940</v>
      </c>
      <c r="H179" s="5">
        <v>840997</v>
      </c>
      <c r="I179" s="5">
        <v>99902</v>
      </c>
      <c r="J179" s="5">
        <v>716</v>
      </c>
      <c r="K179" s="5">
        <v>99157</v>
      </c>
      <c r="L179" s="5">
        <v>554921</v>
      </c>
    </row>
    <row r="180" spans="1:12" ht="15.75" customHeight="1">
      <c r="A180" s="5" t="s">
        <v>114</v>
      </c>
      <c r="B180" s="5" t="s">
        <v>114</v>
      </c>
      <c r="C180" s="5" t="s">
        <v>305</v>
      </c>
      <c r="D180" s="5" t="s">
        <v>305</v>
      </c>
      <c r="E180" s="5">
        <v>941522</v>
      </c>
      <c r="F180" s="18">
        <v>44072</v>
      </c>
      <c r="G180" s="5">
        <v>574546</v>
      </c>
      <c r="H180" s="5">
        <v>201763</v>
      </c>
      <c r="I180" s="5">
        <v>17875</v>
      </c>
      <c r="J180" s="5">
        <v>481</v>
      </c>
      <c r="K180" s="5">
        <v>17394</v>
      </c>
      <c r="L180" s="5">
        <v>36393</v>
      </c>
    </row>
    <row r="181" spans="1:12" ht="15.75" customHeight="1">
      <c r="A181" s="5" t="s">
        <v>114</v>
      </c>
      <c r="B181" s="5" t="s">
        <v>114</v>
      </c>
      <c r="C181" s="5" t="s">
        <v>306</v>
      </c>
      <c r="D181" s="5" t="s">
        <v>306</v>
      </c>
      <c r="E181" s="5">
        <v>1514085</v>
      </c>
      <c r="F181" s="18">
        <v>44226</v>
      </c>
      <c r="G181" s="5">
        <v>2193114</v>
      </c>
      <c r="H181" s="5">
        <v>1377160</v>
      </c>
      <c r="I181" s="5">
        <v>181428</v>
      </c>
      <c r="J181" s="5">
        <v>922</v>
      </c>
      <c r="K181" s="5">
        <v>180454</v>
      </c>
      <c r="L181" s="5">
        <v>833333</v>
      </c>
    </row>
    <row r="182" spans="1:12" ht="15.75" customHeight="1">
      <c r="A182" s="5" t="s">
        <v>114</v>
      </c>
      <c r="B182" s="5" t="s">
        <v>114</v>
      </c>
      <c r="C182" s="5" t="s">
        <v>307</v>
      </c>
      <c r="D182" s="5" t="s">
        <v>307</v>
      </c>
      <c r="E182" s="5">
        <v>1742815</v>
      </c>
      <c r="F182" s="18">
        <v>44226</v>
      </c>
      <c r="G182" s="5">
        <v>994213</v>
      </c>
      <c r="H182" s="5">
        <v>332162</v>
      </c>
      <c r="I182" s="5">
        <v>53995</v>
      </c>
      <c r="J182" s="5">
        <v>1136</v>
      </c>
      <c r="K182" s="5">
        <v>52857</v>
      </c>
      <c r="L182" s="5">
        <v>349036</v>
      </c>
    </row>
    <row r="183" spans="1:12" ht="15.75" customHeight="1">
      <c r="A183" s="5" t="s">
        <v>114</v>
      </c>
      <c r="B183" s="5" t="s">
        <v>114</v>
      </c>
      <c r="C183" s="5" t="s">
        <v>308</v>
      </c>
      <c r="D183" s="5" t="s">
        <v>308</v>
      </c>
      <c r="E183" s="5">
        <v>956907</v>
      </c>
      <c r="F183" s="18">
        <v>44165</v>
      </c>
      <c r="G183" s="5">
        <v>684511</v>
      </c>
      <c r="H183" s="5">
        <v>293496</v>
      </c>
      <c r="I183" s="5">
        <v>18849</v>
      </c>
      <c r="J183" s="5">
        <v>328</v>
      </c>
      <c r="K183" s="5">
        <v>18514</v>
      </c>
      <c r="L183" s="5">
        <v>196277</v>
      </c>
    </row>
    <row r="184" spans="1:12" ht="15.75" customHeight="1">
      <c r="A184" s="5" t="s">
        <v>114</v>
      </c>
      <c r="B184" s="5" t="s">
        <v>114</v>
      </c>
      <c r="C184" s="5" t="s">
        <v>309</v>
      </c>
      <c r="D184" s="5" t="s">
        <v>309</v>
      </c>
      <c r="E184" s="5">
        <v>1332042</v>
      </c>
      <c r="F184" s="18">
        <v>44025</v>
      </c>
      <c r="G184" s="5">
        <v>704573</v>
      </c>
      <c r="H184" s="5">
        <v>250859</v>
      </c>
      <c r="I184" s="5">
        <v>21209</v>
      </c>
      <c r="J184" s="5">
        <v>533</v>
      </c>
      <c r="K184" s="5">
        <v>20675</v>
      </c>
      <c r="L184" s="5">
        <v>21761</v>
      </c>
    </row>
    <row r="185" spans="1:12" ht="15.75" customHeight="1">
      <c r="A185" s="5" t="s">
        <v>114</v>
      </c>
      <c r="B185" s="5" t="s">
        <v>114</v>
      </c>
      <c r="C185" s="5" t="s">
        <v>310</v>
      </c>
      <c r="D185" s="5" t="s">
        <v>310</v>
      </c>
      <c r="E185" s="5">
        <v>1072861</v>
      </c>
      <c r="F185" s="18">
        <v>44025</v>
      </c>
      <c r="G185" s="5">
        <v>615168</v>
      </c>
      <c r="H185" s="5">
        <v>217439</v>
      </c>
      <c r="I185" s="5">
        <v>11244</v>
      </c>
      <c r="J185" s="5">
        <v>346</v>
      </c>
      <c r="K185" s="5">
        <v>10898</v>
      </c>
      <c r="L185" s="5">
        <v>17309</v>
      </c>
    </row>
    <row r="186" spans="1:12" ht="15.75" customHeight="1">
      <c r="A186" s="5" t="s">
        <v>114</v>
      </c>
      <c r="B186" s="5" t="s">
        <v>114</v>
      </c>
      <c r="C186" s="5" t="s">
        <v>311</v>
      </c>
      <c r="D186" s="5" t="s">
        <v>311</v>
      </c>
      <c r="E186" s="5">
        <v>1506323</v>
      </c>
      <c r="F186" s="18">
        <v>44226</v>
      </c>
      <c r="G186" s="5">
        <v>1000120</v>
      </c>
      <c r="H186" s="5">
        <v>451876</v>
      </c>
      <c r="I186" s="5">
        <v>40037</v>
      </c>
      <c r="J186" s="5">
        <v>552</v>
      </c>
      <c r="K186" s="5">
        <v>39484</v>
      </c>
      <c r="L186" s="5">
        <v>205165</v>
      </c>
    </row>
    <row r="187" spans="1:12" ht="15.75" customHeight="1">
      <c r="A187" s="5" t="s">
        <v>114</v>
      </c>
      <c r="B187" s="5" t="s">
        <v>114</v>
      </c>
      <c r="C187" s="5" t="s">
        <v>312</v>
      </c>
      <c r="D187" s="5" t="s">
        <v>312</v>
      </c>
      <c r="E187" s="5">
        <v>964231</v>
      </c>
      <c r="F187" s="18">
        <v>44225</v>
      </c>
      <c r="G187" s="5">
        <v>610380</v>
      </c>
      <c r="H187" s="5">
        <v>248125</v>
      </c>
      <c r="I187" s="5">
        <v>22147</v>
      </c>
      <c r="J187" s="5">
        <v>357</v>
      </c>
      <c r="K187" s="5">
        <v>21789</v>
      </c>
      <c r="L187" s="5">
        <v>209954</v>
      </c>
    </row>
    <row r="188" spans="1:12" ht="15.75" customHeight="1">
      <c r="A188" s="5" t="s">
        <v>114</v>
      </c>
      <c r="B188" s="5" t="s">
        <v>114</v>
      </c>
      <c r="C188" s="5" t="s">
        <v>313</v>
      </c>
      <c r="D188" s="5" t="s">
        <v>313</v>
      </c>
      <c r="E188" s="5">
        <v>921680</v>
      </c>
      <c r="F188" s="18">
        <v>44226</v>
      </c>
      <c r="G188" s="5">
        <v>576527</v>
      </c>
      <c r="H188" s="5">
        <v>264911</v>
      </c>
      <c r="I188" s="5">
        <v>21689</v>
      </c>
      <c r="J188" s="5">
        <v>155</v>
      </c>
      <c r="K188" s="5">
        <v>21534</v>
      </c>
      <c r="L188" s="5">
        <v>154097</v>
      </c>
    </row>
    <row r="189" spans="1:12" ht="15.75" customHeight="1">
      <c r="A189" s="5" t="s">
        <v>114</v>
      </c>
      <c r="B189" s="5" t="s">
        <v>114</v>
      </c>
      <c r="C189" s="5" t="s">
        <v>314</v>
      </c>
      <c r="D189" s="5" t="s">
        <v>314</v>
      </c>
      <c r="E189" s="5">
        <v>1089406</v>
      </c>
      <c r="F189" s="18">
        <v>44136</v>
      </c>
      <c r="G189" s="5">
        <v>354422</v>
      </c>
      <c r="H189" s="5">
        <v>78081</v>
      </c>
      <c r="I189" s="5">
        <v>5014</v>
      </c>
      <c r="J189" s="5">
        <v>123</v>
      </c>
      <c r="K189" s="5">
        <v>4890</v>
      </c>
      <c r="L189" s="5">
        <v>95896</v>
      </c>
    </row>
    <row r="190" spans="1:12" ht="15.75" customHeight="1">
      <c r="A190" s="5" t="s">
        <v>114</v>
      </c>
      <c r="B190" s="5" t="s">
        <v>114</v>
      </c>
      <c r="C190" s="5" t="s">
        <v>315</v>
      </c>
      <c r="D190" s="5" t="s">
        <v>315</v>
      </c>
      <c r="E190" s="5">
        <v>1040493</v>
      </c>
      <c r="F190" s="18">
        <v>44226</v>
      </c>
      <c r="G190" s="5">
        <v>608874</v>
      </c>
      <c r="H190" s="5">
        <v>221786</v>
      </c>
      <c r="I190" s="5">
        <v>11025</v>
      </c>
      <c r="J190" s="5">
        <v>153</v>
      </c>
      <c r="K190" s="5">
        <v>10872</v>
      </c>
      <c r="L190" s="5">
        <v>145321</v>
      </c>
    </row>
    <row r="191" spans="1:12" ht="15.75" customHeight="1">
      <c r="A191" s="5" t="s">
        <v>114</v>
      </c>
      <c r="B191" s="5" t="s">
        <v>114</v>
      </c>
      <c r="C191" s="5" t="s">
        <v>316</v>
      </c>
      <c r="D191" s="5" t="s">
        <v>316</v>
      </c>
      <c r="E191" s="5">
        <v>558890</v>
      </c>
      <c r="F191" s="18">
        <v>44170</v>
      </c>
      <c r="G191" s="5">
        <v>456675</v>
      </c>
      <c r="H191" s="5">
        <v>279951</v>
      </c>
      <c r="I191" s="5">
        <v>30770</v>
      </c>
      <c r="J191" s="5">
        <v>378</v>
      </c>
      <c r="K191" s="5">
        <v>30379</v>
      </c>
      <c r="L191" s="5">
        <v>134110</v>
      </c>
    </row>
    <row r="192" spans="1:12" ht="15.75" customHeight="1">
      <c r="A192" s="5" t="s">
        <v>114</v>
      </c>
      <c r="B192" s="5" t="s">
        <v>114</v>
      </c>
      <c r="C192" s="5" t="s">
        <v>317</v>
      </c>
      <c r="D192" s="5" t="s">
        <v>317</v>
      </c>
      <c r="E192" s="5">
        <v>1202811</v>
      </c>
      <c r="F192" s="18">
        <v>44110</v>
      </c>
      <c r="G192" s="5">
        <v>830805</v>
      </c>
      <c r="H192" s="5">
        <v>273172</v>
      </c>
      <c r="I192" s="5">
        <v>31150</v>
      </c>
      <c r="J192" s="5">
        <v>638</v>
      </c>
      <c r="K192" s="5">
        <v>30510</v>
      </c>
      <c r="L192" s="5">
        <v>74438</v>
      </c>
    </row>
    <row r="193" spans="1:12" ht="15.75" customHeight="1">
      <c r="A193" s="5" t="s">
        <v>114</v>
      </c>
      <c r="B193" s="5" t="s">
        <v>114</v>
      </c>
      <c r="C193" s="5" t="s">
        <v>318</v>
      </c>
      <c r="D193" s="5" t="s">
        <v>318</v>
      </c>
      <c r="E193" s="5">
        <v>896129</v>
      </c>
      <c r="F193" s="18">
        <v>44226</v>
      </c>
      <c r="G193" s="5">
        <v>648724</v>
      </c>
      <c r="H193" s="5">
        <v>294989</v>
      </c>
      <c r="I193" s="5">
        <v>20327</v>
      </c>
      <c r="J193" s="5">
        <v>221</v>
      </c>
      <c r="K193" s="5">
        <v>20106</v>
      </c>
      <c r="L193" s="5">
        <v>161526</v>
      </c>
    </row>
    <row r="194" spans="1:12" ht="15.75" customHeight="1">
      <c r="A194" s="5" t="s">
        <v>114</v>
      </c>
      <c r="B194" s="5" t="s">
        <v>114</v>
      </c>
      <c r="C194" s="5" t="s">
        <v>319</v>
      </c>
      <c r="D194" s="5" t="s">
        <v>319</v>
      </c>
      <c r="E194" s="5">
        <v>1058683</v>
      </c>
      <c r="F194" s="18">
        <v>44025</v>
      </c>
      <c r="G194" s="5">
        <v>674649</v>
      </c>
      <c r="H194" s="5">
        <v>305282</v>
      </c>
      <c r="I194" s="5">
        <v>25903</v>
      </c>
      <c r="J194" s="5">
        <v>534</v>
      </c>
      <c r="K194" s="5">
        <v>25350</v>
      </c>
      <c r="L194" s="5">
        <v>38845</v>
      </c>
    </row>
    <row r="195" spans="1:12" ht="15.75" customHeight="1">
      <c r="A195" s="5" t="s">
        <v>114</v>
      </c>
      <c r="B195" s="5" t="s">
        <v>114</v>
      </c>
      <c r="C195" s="5" t="s">
        <v>320</v>
      </c>
      <c r="D195" s="5" t="s">
        <v>320</v>
      </c>
      <c r="E195" s="5">
        <v>1295114</v>
      </c>
      <c r="F195" s="18">
        <v>44171</v>
      </c>
      <c r="G195" s="5">
        <v>786205</v>
      </c>
      <c r="H195" s="5">
        <v>278920</v>
      </c>
      <c r="I195" s="5">
        <v>29282</v>
      </c>
      <c r="J195" s="5">
        <v>508</v>
      </c>
      <c r="K195" s="5">
        <v>28771</v>
      </c>
      <c r="L195" s="5">
        <v>164834</v>
      </c>
    </row>
    <row r="196" spans="1:12" ht="15.75" customHeight="1">
      <c r="A196" s="5" t="s">
        <v>114</v>
      </c>
      <c r="B196" s="5" t="s">
        <v>114</v>
      </c>
      <c r="C196" s="5" t="s">
        <v>321</v>
      </c>
      <c r="D196" s="5" t="s">
        <v>321</v>
      </c>
      <c r="E196" s="5">
        <v>1480080</v>
      </c>
      <c r="F196" s="18">
        <v>44171</v>
      </c>
      <c r="G196" s="5">
        <v>989125</v>
      </c>
      <c r="H196" s="5">
        <v>411915</v>
      </c>
      <c r="I196" s="5">
        <v>47138</v>
      </c>
      <c r="J196" s="5">
        <v>254</v>
      </c>
      <c r="K196" s="5">
        <v>46884</v>
      </c>
      <c r="L196" s="5">
        <v>262532</v>
      </c>
    </row>
    <row r="197" spans="1:12" ht="15.75" customHeight="1">
      <c r="A197" s="5" t="s">
        <v>114</v>
      </c>
      <c r="B197" s="5" t="s">
        <v>114</v>
      </c>
      <c r="C197" s="5" t="s">
        <v>322</v>
      </c>
      <c r="D197" s="5" t="s">
        <v>322</v>
      </c>
      <c r="E197" s="5">
        <v>1214162</v>
      </c>
      <c r="F197" s="18">
        <v>44226</v>
      </c>
      <c r="G197" s="5">
        <v>831598</v>
      </c>
      <c r="H197" s="5">
        <v>340196</v>
      </c>
      <c r="I197" s="5">
        <v>24631</v>
      </c>
      <c r="J197" s="5">
        <v>414</v>
      </c>
      <c r="K197" s="5">
        <v>24215</v>
      </c>
      <c r="L197" s="5">
        <v>208446</v>
      </c>
    </row>
    <row r="198" spans="1:12" ht="15.75" customHeight="1">
      <c r="A198" s="5" t="s">
        <v>116</v>
      </c>
      <c r="B198" s="5" t="s">
        <v>116</v>
      </c>
      <c r="C198" s="5" t="s">
        <v>323</v>
      </c>
      <c r="D198" s="5" t="s">
        <v>323</v>
      </c>
      <c r="E198" s="5">
        <v>382056</v>
      </c>
      <c r="F198" s="18">
        <v>44184</v>
      </c>
      <c r="G198" s="5">
        <v>323204</v>
      </c>
      <c r="H198" s="5">
        <v>234916</v>
      </c>
      <c r="I198" s="5">
        <v>14374</v>
      </c>
      <c r="J198" s="5">
        <v>85</v>
      </c>
      <c r="K198" s="5">
        <v>14120</v>
      </c>
      <c r="L198" s="5">
        <v>46925</v>
      </c>
    </row>
    <row r="199" spans="1:12" ht="15.75" customHeight="1">
      <c r="A199" s="5" t="s">
        <v>116</v>
      </c>
      <c r="B199" s="5" t="s">
        <v>116</v>
      </c>
      <c r="C199" s="5" t="s">
        <v>324</v>
      </c>
      <c r="D199" s="5" t="s">
        <v>324</v>
      </c>
      <c r="E199" s="5">
        <v>518844</v>
      </c>
      <c r="F199" s="18">
        <v>44184</v>
      </c>
      <c r="G199" s="5">
        <v>364258</v>
      </c>
      <c r="H199" s="5">
        <v>198146</v>
      </c>
      <c r="I199" s="5">
        <v>13687</v>
      </c>
      <c r="J199" s="5">
        <v>160</v>
      </c>
      <c r="K199" s="5">
        <v>13492</v>
      </c>
      <c r="L199" s="5">
        <v>60348</v>
      </c>
    </row>
    <row r="200" spans="1:12" ht="15.75" customHeight="1">
      <c r="A200" s="5" t="s">
        <v>116</v>
      </c>
      <c r="B200" s="5" t="s">
        <v>116</v>
      </c>
      <c r="C200" s="5" t="s">
        <v>325</v>
      </c>
      <c r="D200" s="5" t="s">
        <v>325</v>
      </c>
      <c r="E200" s="5">
        <v>1507223</v>
      </c>
      <c r="F200" s="18">
        <v>44184</v>
      </c>
      <c r="G200" s="5">
        <v>1182563</v>
      </c>
      <c r="H200" s="5">
        <v>725754</v>
      </c>
      <c r="I200" s="5">
        <v>50818</v>
      </c>
      <c r="J200" s="5">
        <v>1125</v>
      </c>
      <c r="K200" s="5">
        <v>48872</v>
      </c>
      <c r="L200" s="5">
        <v>120319</v>
      </c>
    </row>
    <row r="201" spans="1:12" ht="15.75" customHeight="1">
      <c r="A201" s="5" t="s">
        <v>116</v>
      </c>
      <c r="B201" s="5" t="s">
        <v>116</v>
      </c>
      <c r="C201" s="5" t="s">
        <v>326</v>
      </c>
      <c r="D201" s="5" t="s">
        <v>326</v>
      </c>
      <c r="E201" s="5">
        <v>84298</v>
      </c>
      <c r="F201" s="18">
        <v>44184</v>
      </c>
      <c r="G201" s="5">
        <v>79673</v>
      </c>
      <c r="H201" s="5">
        <v>63209</v>
      </c>
      <c r="I201" s="5">
        <v>3507</v>
      </c>
      <c r="J201" s="5">
        <v>38</v>
      </c>
      <c r="K201" s="5">
        <v>3465</v>
      </c>
      <c r="L201" s="5">
        <v>8483</v>
      </c>
    </row>
    <row r="202" spans="1:12" ht="15.75" customHeight="1">
      <c r="A202" s="5" t="s">
        <v>116</v>
      </c>
      <c r="B202" s="5" t="s">
        <v>116</v>
      </c>
      <c r="C202" s="5" t="s">
        <v>327</v>
      </c>
      <c r="D202" s="5" t="s">
        <v>327</v>
      </c>
      <c r="E202" s="5">
        <v>437474</v>
      </c>
      <c r="F202" s="18">
        <v>44103</v>
      </c>
      <c r="G202" s="5">
        <v>351261</v>
      </c>
      <c r="H202" s="5">
        <v>203549</v>
      </c>
      <c r="I202" s="5">
        <v>9692</v>
      </c>
      <c r="J202" s="5">
        <v>158</v>
      </c>
      <c r="K202" s="5">
        <v>9496</v>
      </c>
      <c r="L202" s="5">
        <v>16858</v>
      </c>
    </row>
    <row r="203" spans="1:12" ht="15.75" customHeight="1">
      <c r="A203" s="5" t="s">
        <v>116</v>
      </c>
      <c r="B203" s="5" t="s">
        <v>116</v>
      </c>
      <c r="C203" s="5" t="s">
        <v>328</v>
      </c>
      <c r="D203" s="5" t="s">
        <v>328</v>
      </c>
      <c r="E203" s="5">
        <v>31528</v>
      </c>
      <c r="F203" s="18">
        <v>44135</v>
      </c>
      <c r="G203" s="5">
        <v>31920</v>
      </c>
      <c r="H203" s="5">
        <v>20986</v>
      </c>
      <c r="I203" s="5">
        <v>2953</v>
      </c>
      <c r="J203" s="5">
        <v>18</v>
      </c>
      <c r="K203" s="5">
        <v>2935</v>
      </c>
      <c r="L203" s="5">
        <v>2016</v>
      </c>
    </row>
    <row r="204" spans="1:12" ht="15.75" customHeight="1">
      <c r="A204" s="5" t="s">
        <v>116</v>
      </c>
      <c r="B204" s="5" t="s">
        <v>116</v>
      </c>
      <c r="C204" s="5" t="s">
        <v>329</v>
      </c>
      <c r="D204" s="5" t="s">
        <v>329</v>
      </c>
      <c r="E204" s="5">
        <v>999518</v>
      </c>
      <c r="F204" s="18">
        <v>44184</v>
      </c>
      <c r="G204" s="5">
        <v>775242</v>
      </c>
      <c r="H204" s="5">
        <v>479355</v>
      </c>
      <c r="I204" s="5">
        <v>31606</v>
      </c>
      <c r="J204" s="5">
        <v>448</v>
      </c>
      <c r="K204" s="5">
        <v>30983</v>
      </c>
      <c r="L204" s="5">
        <v>57698</v>
      </c>
    </row>
    <row r="205" spans="1:12" ht="15.75" customHeight="1">
      <c r="A205" s="5" t="s">
        <v>116</v>
      </c>
      <c r="B205" s="5" t="s">
        <v>116</v>
      </c>
      <c r="C205" s="5" t="s">
        <v>330</v>
      </c>
      <c r="D205" s="5" t="s">
        <v>330</v>
      </c>
      <c r="E205" s="5">
        <v>813384</v>
      </c>
      <c r="F205" s="18">
        <v>44184</v>
      </c>
      <c r="G205" s="5">
        <v>678341</v>
      </c>
      <c r="H205" s="5">
        <v>412640</v>
      </c>
      <c r="I205" s="5">
        <v>27549</v>
      </c>
      <c r="J205" s="5">
        <v>641</v>
      </c>
      <c r="K205" s="5">
        <v>26786</v>
      </c>
      <c r="L205" s="5">
        <v>46696</v>
      </c>
    </row>
    <row r="206" spans="1:12" ht="15.75" customHeight="1">
      <c r="A206" s="5" t="s">
        <v>116</v>
      </c>
      <c r="B206" s="5" t="s">
        <v>116</v>
      </c>
      <c r="C206" s="5" t="s">
        <v>331</v>
      </c>
      <c r="D206" s="5" t="s">
        <v>331</v>
      </c>
      <c r="E206" s="5">
        <v>530164</v>
      </c>
      <c r="F206" s="18">
        <v>44184</v>
      </c>
      <c r="G206" s="5">
        <v>423793</v>
      </c>
      <c r="H206" s="5">
        <v>209631</v>
      </c>
      <c r="I206" s="5">
        <v>15456</v>
      </c>
      <c r="J206" s="5">
        <v>211</v>
      </c>
      <c r="K206" s="5">
        <v>15244</v>
      </c>
      <c r="L206" s="5">
        <v>50292</v>
      </c>
    </row>
    <row r="207" spans="1:12" ht="15.75" customHeight="1">
      <c r="A207" s="5" t="s">
        <v>116</v>
      </c>
      <c r="B207" s="5" t="s">
        <v>116</v>
      </c>
      <c r="C207" s="5" t="s">
        <v>332</v>
      </c>
      <c r="D207" s="5" t="s">
        <v>332</v>
      </c>
      <c r="E207" s="5">
        <v>576670</v>
      </c>
      <c r="F207" s="18">
        <v>44184</v>
      </c>
      <c r="G207" s="5">
        <v>691163</v>
      </c>
      <c r="H207" s="5">
        <v>339630</v>
      </c>
      <c r="I207" s="5">
        <v>22817</v>
      </c>
      <c r="J207" s="5">
        <v>314</v>
      </c>
      <c r="K207" s="5">
        <v>22472</v>
      </c>
      <c r="L207" s="5">
        <v>68608</v>
      </c>
    </row>
    <row r="208" spans="1:12" ht="15.75" customHeight="1">
      <c r="A208" s="5" t="s">
        <v>116</v>
      </c>
      <c r="B208" s="5" t="s">
        <v>116</v>
      </c>
      <c r="C208" s="5" t="s">
        <v>333</v>
      </c>
      <c r="D208" s="5" t="s">
        <v>333</v>
      </c>
      <c r="E208" s="5">
        <v>521057</v>
      </c>
      <c r="F208" s="18">
        <v>44184</v>
      </c>
      <c r="G208" s="5">
        <v>434945</v>
      </c>
      <c r="H208" s="5">
        <v>286819</v>
      </c>
      <c r="I208" s="5">
        <v>14268</v>
      </c>
      <c r="J208" s="5">
        <v>253</v>
      </c>
      <c r="K208" s="5">
        <v>13804</v>
      </c>
      <c r="L208" s="5">
        <v>60039</v>
      </c>
    </row>
    <row r="209" spans="1:12" ht="15.75" customHeight="1">
      <c r="A209" s="5" t="s">
        <v>118</v>
      </c>
      <c r="B209" s="5" t="s">
        <v>118</v>
      </c>
      <c r="C209" s="5" t="s">
        <v>334</v>
      </c>
      <c r="D209" s="5" t="s">
        <v>334</v>
      </c>
      <c r="E209" s="5">
        <v>1070144</v>
      </c>
      <c r="G209" s="5">
        <v>759605</v>
      </c>
      <c r="H209" s="5">
        <v>402717</v>
      </c>
      <c r="I209" s="5">
        <v>16603</v>
      </c>
      <c r="J209" s="5">
        <v>205</v>
      </c>
      <c r="K209" s="5">
        <v>16378</v>
      </c>
      <c r="L209" s="5">
        <v>532672</v>
      </c>
    </row>
    <row r="210" spans="1:12" ht="15.75" customHeight="1">
      <c r="A210" s="5" t="s">
        <v>118</v>
      </c>
      <c r="B210" s="5" t="s">
        <v>118</v>
      </c>
      <c r="C210" s="5" t="s">
        <v>335</v>
      </c>
      <c r="D210" s="5" t="s">
        <v>335</v>
      </c>
      <c r="E210" s="5">
        <v>385099</v>
      </c>
      <c r="G210" s="5">
        <v>303665</v>
      </c>
      <c r="H210" s="5">
        <v>154345</v>
      </c>
      <c r="I210" s="5">
        <v>9814</v>
      </c>
      <c r="J210" s="5">
        <v>102</v>
      </c>
      <c r="K210" s="5">
        <v>9693</v>
      </c>
      <c r="L210" s="5">
        <v>193605</v>
      </c>
    </row>
    <row r="211" spans="1:12" ht="15.75" customHeight="1">
      <c r="A211" s="5" t="s">
        <v>118</v>
      </c>
      <c r="B211" s="5" t="s">
        <v>118</v>
      </c>
      <c r="C211" s="5" t="s">
        <v>336</v>
      </c>
      <c r="D211" s="5" t="s">
        <v>336</v>
      </c>
      <c r="E211" s="5">
        <v>1015503</v>
      </c>
      <c r="G211" s="5">
        <v>776258</v>
      </c>
      <c r="H211" s="5">
        <v>450002</v>
      </c>
      <c r="I211" s="5">
        <v>24613</v>
      </c>
      <c r="J211" s="5">
        <v>282</v>
      </c>
      <c r="K211" s="5">
        <v>24196</v>
      </c>
      <c r="L211" s="5">
        <v>509902</v>
      </c>
    </row>
    <row r="212" spans="1:12" ht="15.75" customHeight="1">
      <c r="A212" s="5" t="s">
        <v>118</v>
      </c>
      <c r="B212" s="5" t="s">
        <v>118</v>
      </c>
      <c r="C212" s="5" t="s">
        <v>337</v>
      </c>
      <c r="D212" s="5" t="s">
        <v>337</v>
      </c>
      <c r="E212" s="5">
        <v>735753</v>
      </c>
      <c r="G212" s="5">
        <v>592075</v>
      </c>
      <c r="H212" s="5">
        <v>319587</v>
      </c>
      <c r="I212" s="5">
        <v>23844</v>
      </c>
      <c r="J212" s="5">
        <v>207</v>
      </c>
      <c r="K212" s="5">
        <v>23548</v>
      </c>
      <c r="L212" s="5">
        <v>372440</v>
      </c>
    </row>
    <row r="213" spans="1:12" ht="15.75" customHeight="1">
      <c r="A213" s="5" t="s">
        <v>118</v>
      </c>
      <c r="B213" s="5" t="s">
        <v>118</v>
      </c>
      <c r="C213" s="5" t="s">
        <v>338</v>
      </c>
      <c r="D213" s="5" t="s">
        <v>338</v>
      </c>
      <c r="E213" s="5">
        <v>409576</v>
      </c>
      <c r="G213" s="5">
        <v>313983</v>
      </c>
      <c r="H213" s="5">
        <v>158751</v>
      </c>
      <c r="I213" s="5">
        <v>7869</v>
      </c>
      <c r="J213" s="5">
        <v>133</v>
      </c>
      <c r="K213" s="5">
        <v>7704</v>
      </c>
      <c r="L213" s="5">
        <v>204626</v>
      </c>
    </row>
    <row r="214" spans="1:12" ht="15.75" customHeight="1">
      <c r="A214" s="5" t="s">
        <v>118</v>
      </c>
      <c r="B214" s="5" t="s">
        <v>118</v>
      </c>
      <c r="C214" s="5" t="s">
        <v>339</v>
      </c>
      <c r="D214" s="5" t="s">
        <v>339</v>
      </c>
      <c r="E214" s="5">
        <v>297003</v>
      </c>
      <c r="G214" s="5">
        <v>227349</v>
      </c>
      <c r="H214" s="5">
        <v>133812</v>
      </c>
      <c r="I214" s="5">
        <v>10436</v>
      </c>
      <c r="J214" s="5">
        <v>79</v>
      </c>
      <c r="K214" s="5">
        <v>10313</v>
      </c>
      <c r="L214" s="5">
        <v>150749</v>
      </c>
    </row>
    <row r="215" spans="1:12" ht="15.75" customHeight="1">
      <c r="A215" s="5" t="s">
        <v>118</v>
      </c>
      <c r="B215" s="5" t="s">
        <v>118</v>
      </c>
      <c r="C215" s="5" t="s">
        <v>340</v>
      </c>
      <c r="D215" s="5" t="s">
        <v>340</v>
      </c>
      <c r="E215" s="5">
        <v>1526406</v>
      </c>
      <c r="G215" s="5">
        <v>1168448</v>
      </c>
      <c r="H215" s="5">
        <v>610537</v>
      </c>
      <c r="I215" s="5">
        <v>53324</v>
      </c>
      <c r="J215" s="5">
        <v>1145</v>
      </c>
      <c r="K215" s="5">
        <v>52145</v>
      </c>
      <c r="L215" s="5">
        <v>774600</v>
      </c>
    </row>
    <row r="216" spans="1:12" ht="15.75" customHeight="1">
      <c r="A216" s="5" t="s">
        <v>118</v>
      </c>
      <c r="B216" s="5" t="s">
        <v>118</v>
      </c>
      <c r="C216" s="5" t="s">
        <v>341</v>
      </c>
      <c r="D216" s="5" t="s">
        <v>341</v>
      </c>
      <c r="E216" s="5">
        <v>615711</v>
      </c>
      <c r="G216" s="5">
        <v>482584</v>
      </c>
      <c r="H216" s="5">
        <v>249588</v>
      </c>
      <c r="I216" s="5">
        <v>9327</v>
      </c>
      <c r="J216" s="5">
        <v>152</v>
      </c>
      <c r="K216" s="5">
        <v>9175</v>
      </c>
      <c r="L216" s="5">
        <v>306361</v>
      </c>
    </row>
    <row r="217" spans="1:12" ht="15.75" customHeight="1">
      <c r="A217" s="5" t="s">
        <v>118</v>
      </c>
      <c r="B217" s="5" t="s">
        <v>118</v>
      </c>
      <c r="C217" s="5" t="s">
        <v>342</v>
      </c>
      <c r="D217" s="5" t="s">
        <v>342</v>
      </c>
      <c r="E217" s="5">
        <v>230696</v>
      </c>
      <c r="G217" s="5">
        <v>164754</v>
      </c>
      <c r="H217" s="5">
        <v>78041</v>
      </c>
      <c r="I217" s="5">
        <v>4819</v>
      </c>
      <c r="J217" s="5">
        <v>44</v>
      </c>
      <c r="K217" s="5">
        <v>4773</v>
      </c>
      <c r="L217" s="5">
        <v>115450</v>
      </c>
    </row>
    <row r="218" spans="1:12" ht="15.75" customHeight="1">
      <c r="A218" s="5" t="s">
        <v>118</v>
      </c>
      <c r="B218" s="5" t="s">
        <v>118</v>
      </c>
      <c r="C218" s="5" t="s">
        <v>343</v>
      </c>
      <c r="D218" s="5" t="s">
        <v>343</v>
      </c>
      <c r="E218" s="5">
        <v>422786</v>
      </c>
      <c r="G218" s="5">
        <v>401091</v>
      </c>
      <c r="H218" s="5">
        <v>202260</v>
      </c>
      <c r="I218" s="5">
        <v>11489</v>
      </c>
      <c r="J218" s="5">
        <v>117</v>
      </c>
      <c r="K218" s="5">
        <v>11367</v>
      </c>
      <c r="L218" s="5">
        <v>212909</v>
      </c>
    </row>
    <row r="219" spans="1:12" ht="15.75" customHeight="1">
      <c r="A219" s="5" t="s">
        <v>118</v>
      </c>
      <c r="B219" s="5" t="s">
        <v>118</v>
      </c>
      <c r="C219" s="5" t="s">
        <v>344</v>
      </c>
      <c r="D219" s="5" t="s">
        <v>344</v>
      </c>
      <c r="E219" s="5">
        <v>875564</v>
      </c>
      <c r="G219" s="5">
        <v>673594</v>
      </c>
      <c r="H219" s="5">
        <v>348327</v>
      </c>
      <c r="I219" s="5">
        <v>14463</v>
      </c>
      <c r="J219" s="5">
        <v>166</v>
      </c>
      <c r="K219" s="5">
        <v>14268</v>
      </c>
      <c r="L219" s="5">
        <v>436257</v>
      </c>
    </row>
    <row r="220" spans="1:12" ht="15.75" customHeight="1">
      <c r="A220" s="5" t="s">
        <v>118</v>
      </c>
      <c r="B220" s="5" t="s">
        <v>118</v>
      </c>
      <c r="C220" s="5" t="s">
        <v>345</v>
      </c>
      <c r="D220" s="5" t="s">
        <v>345</v>
      </c>
      <c r="E220" s="5">
        <v>570060</v>
      </c>
      <c r="F220" s="18">
        <v>44197</v>
      </c>
      <c r="G220" s="5">
        <v>430622</v>
      </c>
      <c r="H220" s="5">
        <v>244300</v>
      </c>
      <c r="I220" s="5">
        <v>15512</v>
      </c>
      <c r="J220" s="5">
        <v>194</v>
      </c>
      <c r="K220" s="5">
        <v>15309</v>
      </c>
      <c r="L220" s="5">
        <v>147308</v>
      </c>
    </row>
    <row r="221" spans="1:12" ht="15.75" customHeight="1">
      <c r="A221" s="5" t="s">
        <v>118</v>
      </c>
      <c r="B221" s="5" t="s">
        <v>118</v>
      </c>
      <c r="C221" s="5" t="s">
        <v>346</v>
      </c>
      <c r="D221" s="5" t="s">
        <v>346</v>
      </c>
      <c r="E221" s="5">
        <v>476820</v>
      </c>
      <c r="G221" s="5">
        <v>386098</v>
      </c>
      <c r="H221" s="5">
        <v>234540</v>
      </c>
      <c r="I221" s="5">
        <v>6482</v>
      </c>
      <c r="J221" s="5">
        <v>98</v>
      </c>
      <c r="K221" s="5">
        <v>6371</v>
      </c>
      <c r="L221" s="5">
        <v>236882</v>
      </c>
    </row>
    <row r="222" spans="1:12" ht="15.75" customHeight="1">
      <c r="A222" s="5" t="s">
        <v>118</v>
      </c>
      <c r="B222" s="5" t="s">
        <v>118</v>
      </c>
      <c r="C222" s="5" t="s">
        <v>347</v>
      </c>
      <c r="D222" s="5" t="s">
        <v>347</v>
      </c>
      <c r="E222" s="5">
        <v>619266</v>
      </c>
      <c r="G222" s="5">
        <v>498787</v>
      </c>
      <c r="H222" s="5">
        <v>241407</v>
      </c>
      <c r="I222" s="5">
        <v>11272</v>
      </c>
      <c r="J222" s="5">
        <v>237</v>
      </c>
      <c r="K222" s="5">
        <v>11031</v>
      </c>
      <c r="L222" s="5">
        <v>309076</v>
      </c>
    </row>
    <row r="223" spans="1:12" ht="15.75" customHeight="1">
      <c r="A223" s="5" t="s">
        <v>118</v>
      </c>
      <c r="B223" s="5" t="s">
        <v>118</v>
      </c>
      <c r="C223" s="5" t="s">
        <v>348</v>
      </c>
      <c r="D223" s="5" t="s">
        <v>348</v>
      </c>
      <c r="E223" s="5">
        <v>283313</v>
      </c>
      <c r="G223" s="5">
        <v>220690</v>
      </c>
      <c r="H223" s="5">
        <v>147086</v>
      </c>
      <c r="I223" s="5">
        <v>6043</v>
      </c>
      <c r="J223" s="5">
        <v>67</v>
      </c>
      <c r="K223" s="5">
        <v>5971</v>
      </c>
      <c r="L223" s="5">
        <v>141844</v>
      </c>
    </row>
    <row r="224" spans="1:12" ht="15.75" customHeight="1">
      <c r="A224" s="5" t="s">
        <v>118</v>
      </c>
      <c r="B224" s="5" t="s">
        <v>118</v>
      </c>
      <c r="C224" s="5" t="s">
        <v>349</v>
      </c>
      <c r="D224" s="5" t="s">
        <v>349</v>
      </c>
      <c r="E224" s="5">
        <v>314714</v>
      </c>
      <c r="G224" s="5">
        <v>244379</v>
      </c>
      <c r="H224" s="5">
        <v>133971</v>
      </c>
      <c r="I224" s="5">
        <v>6626</v>
      </c>
      <c r="J224" s="5">
        <v>43</v>
      </c>
      <c r="K224" s="5">
        <v>6575</v>
      </c>
      <c r="L224" s="5">
        <v>157522</v>
      </c>
    </row>
    <row r="225" spans="1:12" ht="15.75" customHeight="1">
      <c r="A225" s="5" t="s">
        <v>118</v>
      </c>
      <c r="B225" s="5" t="s">
        <v>118</v>
      </c>
      <c r="C225" s="5" t="s">
        <v>350</v>
      </c>
      <c r="D225" s="5" t="s">
        <v>350</v>
      </c>
      <c r="E225" s="5">
        <v>318611</v>
      </c>
      <c r="G225" s="5">
        <v>280700</v>
      </c>
      <c r="H225" s="5">
        <v>122554</v>
      </c>
      <c r="I225" s="5">
        <v>7152</v>
      </c>
      <c r="J225" s="5">
        <v>120</v>
      </c>
      <c r="K225" s="5">
        <v>7032</v>
      </c>
      <c r="L225" s="5">
        <v>159695</v>
      </c>
    </row>
    <row r="226" spans="1:12" ht="15.75" customHeight="1">
      <c r="A226" s="5" t="s">
        <v>118</v>
      </c>
      <c r="B226" s="5" t="s">
        <v>118</v>
      </c>
      <c r="C226" s="5" t="s">
        <v>351</v>
      </c>
      <c r="D226" s="5" t="s">
        <v>351</v>
      </c>
      <c r="E226" s="5">
        <v>265960</v>
      </c>
      <c r="G226" s="5">
        <v>203036</v>
      </c>
      <c r="H226" s="5">
        <v>95122</v>
      </c>
      <c r="I226" s="5">
        <v>5607</v>
      </c>
      <c r="J226" s="5">
        <v>58</v>
      </c>
      <c r="K226" s="5">
        <v>5549</v>
      </c>
      <c r="L226" s="5">
        <v>133123</v>
      </c>
    </row>
    <row r="227" spans="1:12" ht="15.75" customHeight="1">
      <c r="A227" s="5" t="s">
        <v>118</v>
      </c>
      <c r="B227" s="5" t="s">
        <v>118</v>
      </c>
      <c r="C227" s="5" t="s">
        <v>352</v>
      </c>
      <c r="D227" s="5" t="s">
        <v>352</v>
      </c>
      <c r="E227" s="5">
        <v>1269751</v>
      </c>
      <c r="G227" s="5">
        <v>957347</v>
      </c>
      <c r="H227" s="5">
        <v>592016</v>
      </c>
      <c r="I227" s="5">
        <v>75539</v>
      </c>
      <c r="J227" s="5">
        <v>846</v>
      </c>
      <c r="K227" s="5">
        <v>74242</v>
      </c>
      <c r="L227" s="5">
        <v>659947</v>
      </c>
    </row>
    <row r="228" spans="1:12" ht="15.75" customHeight="1">
      <c r="A228" s="5" t="s">
        <v>118</v>
      </c>
      <c r="B228" s="5" t="s">
        <v>118</v>
      </c>
      <c r="C228" s="5" t="s">
        <v>353</v>
      </c>
      <c r="D228" s="5" t="s">
        <v>353</v>
      </c>
      <c r="E228" s="5">
        <v>555357</v>
      </c>
      <c r="G228" s="5">
        <v>425945</v>
      </c>
      <c r="H228" s="5">
        <v>227785</v>
      </c>
      <c r="I228" s="5">
        <v>11415</v>
      </c>
      <c r="J228" s="5">
        <v>137</v>
      </c>
      <c r="K228" s="5">
        <v>11275</v>
      </c>
      <c r="L228" s="5">
        <v>277832</v>
      </c>
    </row>
    <row r="229" spans="1:12" ht="15.75" customHeight="1">
      <c r="A229" s="5" t="s">
        <v>120</v>
      </c>
      <c r="B229" s="5" t="s">
        <v>120</v>
      </c>
      <c r="C229" s="5" t="s">
        <v>354</v>
      </c>
      <c r="D229" s="5" t="s">
        <v>354</v>
      </c>
      <c r="E229" s="5">
        <v>2061918</v>
      </c>
      <c r="F229" s="18">
        <v>44035</v>
      </c>
      <c r="G229" s="5">
        <v>994497</v>
      </c>
      <c r="H229" s="5">
        <v>333330</v>
      </c>
      <c r="I229" s="5">
        <v>19461</v>
      </c>
      <c r="J229" s="5">
        <v>286</v>
      </c>
      <c r="K229" s="5">
        <v>19170</v>
      </c>
      <c r="L229" s="5">
        <v>21528</v>
      </c>
    </row>
    <row r="230" spans="1:12" ht="15.75" customHeight="1">
      <c r="A230" s="5" t="s">
        <v>120</v>
      </c>
      <c r="B230" s="5" t="s">
        <v>120</v>
      </c>
      <c r="C230" s="5" t="s">
        <v>355</v>
      </c>
      <c r="D230" s="5" t="s">
        <v>355</v>
      </c>
      <c r="E230" s="5">
        <v>1042304</v>
      </c>
      <c r="G230" s="5">
        <v>454807</v>
      </c>
      <c r="H230" s="5">
        <v>126700</v>
      </c>
      <c r="I230" s="5">
        <v>6033</v>
      </c>
      <c r="J230" s="5">
        <v>53</v>
      </c>
      <c r="K230" s="5">
        <v>5977</v>
      </c>
      <c r="L230" s="5">
        <v>513745</v>
      </c>
    </row>
    <row r="231" spans="1:12" ht="15.75" customHeight="1">
      <c r="A231" s="5" t="s">
        <v>120</v>
      </c>
      <c r="B231" s="5" t="s">
        <v>120</v>
      </c>
      <c r="C231" s="5" t="s">
        <v>356</v>
      </c>
      <c r="D231" s="5" t="s">
        <v>356</v>
      </c>
      <c r="E231" s="5">
        <v>1491879</v>
      </c>
      <c r="F231" s="18">
        <v>44035</v>
      </c>
      <c r="G231" s="5">
        <v>569167</v>
      </c>
      <c r="H231" s="5">
        <v>230458</v>
      </c>
      <c r="I231" s="5">
        <v>10835</v>
      </c>
      <c r="J231" s="5">
        <v>113</v>
      </c>
      <c r="K231" s="5">
        <v>10721</v>
      </c>
      <c r="L231" s="5">
        <v>12368</v>
      </c>
    </row>
    <row r="232" spans="1:12" ht="15.75" customHeight="1">
      <c r="A232" s="5" t="s">
        <v>120</v>
      </c>
      <c r="B232" s="5" t="s">
        <v>120</v>
      </c>
      <c r="C232" s="5" t="s">
        <v>357</v>
      </c>
      <c r="D232" s="5" t="s">
        <v>357</v>
      </c>
      <c r="E232" s="5">
        <v>2682662</v>
      </c>
      <c r="G232" s="5">
        <v>1185934</v>
      </c>
      <c r="H232" s="5">
        <v>446946</v>
      </c>
      <c r="I232" s="5">
        <v>16589</v>
      </c>
      <c r="J232" s="5">
        <v>382</v>
      </c>
      <c r="K232" s="5">
        <v>16196</v>
      </c>
      <c r="L232" s="5">
        <v>1322798</v>
      </c>
    </row>
    <row r="233" spans="1:12" ht="15.75" customHeight="1">
      <c r="A233" s="5" t="s">
        <v>120</v>
      </c>
      <c r="B233" s="5" t="s">
        <v>120</v>
      </c>
      <c r="C233" s="5" t="s">
        <v>358</v>
      </c>
      <c r="D233" s="5" t="s">
        <v>358</v>
      </c>
      <c r="E233" s="5">
        <v>1321096</v>
      </c>
      <c r="F233" s="18">
        <v>44035</v>
      </c>
      <c r="G233" s="5">
        <v>638722</v>
      </c>
      <c r="H233" s="5">
        <v>229944</v>
      </c>
      <c r="I233" s="5">
        <v>4636</v>
      </c>
      <c r="J233" s="5">
        <v>47</v>
      </c>
      <c r="K233" s="5">
        <v>4589</v>
      </c>
      <c r="L233" s="5">
        <v>7718</v>
      </c>
    </row>
    <row r="234" spans="1:12" ht="15.75" customHeight="1">
      <c r="A234" s="5" t="s">
        <v>120</v>
      </c>
      <c r="B234" s="5" t="s">
        <v>120</v>
      </c>
      <c r="C234" s="5" t="s">
        <v>359</v>
      </c>
      <c r="D234" s="5" t="s">
        <v>359</v>
      </c>
      <c r="E234" s="5">
        <v>2291032</v>
      </c>
      <c r="G234" s="5">
        <v>1424376</v>
      </c>
      <c r="H234" s="5">
        <v>661091</v>
      </c>
      <c r="I234" s="5">
        <v>51974</v>
      </c>
      <c r="J234" s="5">
        <v>1046</v>
      </c>
      <c r="K234" s="5">
        <v>50907</v>
      </c>
      <c r="L234" s="5">
        <v>1148592</v>
      </c>
    </row>
    <row r="235" spans="1:12" ht="15.75" customHeight="1">
      <c r="A235" s="5" t="s">
        <v>120</v>
      </c>
      <c r="B235" s="5" t="s">
        <v>120</v>
      </c>
      <c r="C235" s="5" t="s">
        <v>360</v>
      </c>
      <c r="D235" s="5" t="s">
        <v>360</v>
      </c>
      <c r="E235" s="5">
        <v>1322387</v>
      </c>
      <c r="G235" s="5">
        <v>456056</v>
      </c>
      <c r="H235" s="5">
        <v>148421</v>
      </c>
      <c r="I235" s="5">
        <v>6895</v>
      </c>
      <c r="J235" s="5">
        <v>94</v>
      </c>
      <c r="K235" s="5">
        <v>6801</v>
      </c>
      <c r="L235" s="5">
        <v>651417</v>
      </c>
    </row>
    <row r="236" spans="1:12" ht="15.75" customHeight="1">
      <c r="A236" s="5" t="s">
        <v>120</v>
      </c>
      <c r="B236" s="5" t="s">
        <v>120</v>
      </c>
      <c r="C236" s="5" t="s">
        <v>361</v>
      </c>
      <c r="D236" s="5" t="s">
        <v>361</v>
      </c>
      <c r="E236" s="5">
        <v>2445203</v>
      </c>
      <c r="F236" s="18">
        <v>44035</v>
      </c>
      <c r="G236" s="5">
        <v>994417</v>
      </c>
      <c r="H236" s="5">
        <v>301193</v>
      </c>
      <c r="I236" s="5">
        <v>8964</v>
      </c>
      <c r="J236" s="5">
        <v>130</v>
      </c>
      <c r="K236" s="5">
        <v>8834</v>
      </c>
      <c r="L236" s="5">
        <v>15614</v>
      </c>
    </row>
    <row r="237" spans="1:12" ht="15.75" customHeight="1">
      <c r="A237" s="5" t="s">
        <v>120</v>
      </c>
      <c r="B237" s="5" t="s">
        <v>120</v>
      </c>
      <c r="C237" s="5" t="s">
        <v>362</v>
      </c>
      <c r="D237" s="5" t="s">
        <v>362</v>
      </c>
      <c r="E237" s="5">
        <v>1311382</v>
      </c>
      <c r="F237" s="18">
        <v>44035</v>
      </c>
      <c r="G237" s="5">
        <v>527710</v>
      </c>
      <c r="H237" s="5">
        <v>198198</v>
      </c>
      <c r="I237" s="5">
        <v>5840</v>
      </c>
      <c r="J237" s="5">
        <v>87</v>
      </c>
      <c r="K237" s="5">
        <v>5753</v>
      </c>
      <c r="L237" s="5">
        <v>13900</v>
      </c>
    </row>
    <row r="238" spans="1:12" ht="15.75" customHeight="1">
      <c r="A238" s="5" t="s">
        <v>120</v>
      </c>
      <c r="B238" s="5" t="s">
        <v>120</v>
      </c>
      <c r="C238" s="5" t="s">
        <v>363</v>
      </c>
      <c r="D238" s="5" t="s">
        <v>363</v>
      </c>
      <c r="E238" s="5">
        <v>1025656</v>
      </c>
      <c r="G238" s="5">
        <v>387738</v>
      </c>
      <c r="H238" s="5">
        <v>156364</v>
      </c>
      <c r="I238" s="5">
        <v>9900</v>
      </c>
      <c r="J238" s="5">
        <v>38</v>
      </c>
      <c r="K238" s="5">
        <v>9857</v>
      </c>
      <c r="L238" s="5">
        <v>507521</v>
      </c>
    </row>
    <row r="239" spans="1:12" ht="15.75" customHeight="1">
      <c r="A239" s="5" t="s">
        <v>120</v>
      </c>
      <c r="B239" s="5" t="s">
        <v>120</v>
      </c>
      <c r="C239" s="5" t="s">
        <v>364</v>
      </c>
      <c r="D239" s="5" t="s">
        <v>364</v>
      </c>
      <c r="E239" s="5">
        <v>1734005</v>
      </c>
      <c r="G239" s="5">
        <v>865943</v>
      </c>
      <c r="H239" s="5">
        <v>317137</v>
      </c>
      <c r="I239" s="5">
        <v>19593</v>
      </c>
      <c r="J239" s="5">
        <v>186</v>
      </c>
      <c r="K239" s="5">
        <v>19404</v>
      </c>
      <c r="L239" s="5">
        <v>859458</v>
      </c>
    </row>
    <row r="240" spans="1:12" ht="15.75" customHeight="1">
      <c r="A240" s="5" t="s">
        <v>120</v>
      </c>
      <c r="B240" s="5" t="s">
        <v>120</v>
      </c>
      <c r="C240" s="5" t="s">
        <v>365</v>
      </c>
      <c r="D240" s="5" t="s">
        <v>365</v>
      </c>
      <c r="E240" s="5">
        <v>790207</v>
      </c>
      <c r="F240" s="18">
        <v>44033</v>
      </c>
      <c r="G240" s="5">
        <v>381155</v>
      </c>
      <c r="H240" s="5">
        <v>137216</v>
      </c>
      <c r="I240" s="5">
        <v>5599</v>
      </c>
      <c r="J240" s="5">
        <v>61</v>
      </c>
      <c r="K240" s="5">
        <v>5534</v>
      </c>
      <c r="L240" s="5">
        <v>5679</v>
      </c>
    </row>
    <row r="241" spans="1:12" ht="15.75" customHeight="1">
      <c r="A241" s="5" t="s">
        <v>120</v>
      </c>
      <c r="B241" s="5" t="s">
        <v>120</v>
      </c>
      <c r="C241" s="5" t="s">
        <v>366</v>
      </c>
      <c r="D241" s="5" t="s">
        <v>366</v>
      </c>
      <c r="E241" s="5">
        <v>530299</v>
      </c>
      <c r="F241" s="18">
        <v>44041</v>
      </c>
      <c r="G241" s="5">
        <v>227503</v>
      </c>
      <c r="H241" s="5">
        <v>107053</v>
      </c>
      <c r="I241" s="5">
        <v>7820</v>
      </c>
      <c r="J241" s="5">
        <v>96</v>
      </c>
      <c r="K241" s="5">
        <v>7724</v>
      </c>
      <c r="L241" s="5">
        <v>7762</v>
      </c>
    </row>
    <row r="242" spans="1:12" ht="15.75" customHeight="1">
      <c r="A242" s="5" t="s">
        <v>120</v>
      </c>
      <c r="B242" s="5" t="s">
        <v>120</v>
      </c>
      <c r="C242" s="5" t="s">
        <v>367</v>
      </c>
      <c r="D242" s="5" t="s">
        <v>367</v>
      </c>
      <c r="E242" s="5">
        <v>717169</v>
      </c>
      <c r="G242" s="5">
        <v>363078</v>
      </c>
      <c r="H242" s="5">
        <v>140609</v>
      </c>
      <c r="I242" s="5">
        <v>12872</v>
      </c>
      <c r="J242" s="5">
        <v>136</v>
      </c>
      <c r="K242" s="5">
        <v>12736</v>
      </c>
      <c r="L242" s="5">
        <v>357848</v>
      </c>
    </row>
    <row r="243" spans="1:12" ht="15.75" customHeight="1">
      <c r="A243" s="5" t="s">
        <v>120</v>
      </c>
      <c r="B243" s="5" t="s">
        <v>120</v>
      </c>
      <c r="C243" s="5" t="s">
        <v>368</v>
      </c>
      <c r="D243" s="5" t="s">
        <v>368</v>
      </c>
      <c r="E243" s="5">
        <v>725673</v>
      </c>
      <c r="G243" s="5">
        <v>294989</v>
      </c>
      <c r="H243" s="5">
        <v>84919</v>
      </c>
      <c r="I243" s="5">
        <v>7871</v>
      </c>
      <c r="J243" s="5">
        <v>57</v>
      </c>
      <c r="K243" s="5">
        <v>7814</v>
      </c>
      <c r="L243" s="5">
        <v>359515</v>
      </c>
    </row>
    <row r="244" spans="1:12" ht="15.75" customHeight="1">
      <c r="A244" s="5" t="s">
        <v>120</v>
      </c>
      <c r="B244" s="5" t="s">
        <v>120</v>
      </c>
      <c r="C244" s="5" t="s">
        <v>369</v>
      </c>
      <c r="D244" s="5" t="s">
        <v>369</v>
      </c>
      <c r="E244" s="5">
        <v>461738</v>
      </c>
      <c r="F244" s="18">
        <v>44037</v>
      </c>
      <c r="G244" s="5">
        <v>173109</v>
      </c>
      <c r="H244" s="5">
        <v>63130</v>
      </c>
      <c r="I244" s="5">
        <v>6709</v>
      </c>
      <c r="J244" s="5">
        <v>88</v>
      </c>
      <c r="K244" s="5">
        <v>6621</v>
      </c>
      <c r="L244" s="5">
        <v>10880</v>
      </c>
    </row>
    <row r="245" spans="1:12" ht="15.75" customHeight="1">
      <c r="A245" s="5" t="s">
        <v>120</v>
      </c>
      <c r="B245" s="5" t="s">
        <v>120</v>
      </c>
      <c r="C245" s="5" t="s">
        <v>370</v>
      </c>
      <c r="D245" s="5" t="s">
        <v>370</v>
      </c>
      <c r="E245" s="5">
        <v>899200</v>
      </c>
      <c r="F245" s="18">
        <v>44035</v>
      </c>
      <c r="G245" s="5">
        <v>378048</v>
      </c>
      <c r="H245" s="5">
        <v>108941</v>
      </c>
      <c r="I245" s="5">
        <v>2552</v>
      </c>
      <c r="J245" s="5">
        <v>12</v>
      </c>
      <c r="K245" s="5">
        <v>2539</v>
      </c>
      <c r="L245" s="5">
        <v>7705</v>
      </c>
    </row>
    <row r="246" spans="1:12" ht="15.75" customHeight="1">
      <c r="A246" s="5" t="s">
        <v>120</v>
      </c>
      <c r="B246" s="5" t="s">
        <v>120</v>
      </c>
      <c r="C246" s="5" t="s">
        <v>371</v>
      </c>
      <c r="D246" s="5" t="s">
        <v>371</v>
      </c>
      <c r="E246" s="5">
        <v>1936319</v>
      </c>
      <c r="G246" s="5">
        <v>788026</v>
      </c>
      <c r="H246" s="5">
        <v>311074</v>
      </c>
      <c r="I246" s="5">
        <v>12294</v>
      </c>
      <c r="J246" s="5">
        <v>110</v>
      </c>
      <c r="K246" s="5">
        <v>12184</v>
      </c>
      <c r="L246" s="5">
        <v>954943</v>
      </c>
    </row>
    <row r="247" spans="1:12" ht="15.75" customHeight="1">
      <c r="A247" s="5" t="s">
        <v>120</v>
      </c>
      <c r="B247" s="5" t="s">
        <v>120</v>
      </c>
      <c r="C247" s="5" t="s">
        <v>372</v>
      </c>
      <c r="D247" s="5" t="s">
        <v>372</v>
      </c>
      <c r="E247" s="5">
        <v>949159</v>
      </c>
      <c r="G247" s="5">
        <v>522017</v>
      </c>
      <c r="H247" s="5">
        <v>185442</v>
      </c>
      <c r="I247" s="5">
        <v>13923</v>
      </c>
      <c r="J247" s="5">
        <v>197</v>
      </c>
      <c r="K247" s="5">
        <v>13714</v>
      </c>
      <c r="L247" s="5">
        <v>472049</v>
      </c>
    </row>
    <row r="248" spans="1:12" ht="15.75" customHeight="1">
      <c r="A248" s="5" t="s">
        <v>120</v>
      </c>
      <c r="B248" s="5" t="s">
        <v>120</v>
      </c>
      <c r="C248" s="5" t="s">
        <v>373</v>
      </c>
      <c r="D248" s="5" t="s">
        <v>373</v>
      </c>
      <c r="E248" s="5">
        <v>2912022</v>
      </c>
      <c r="G248" s="5">
        <v>1512114</v>
      </c>
      <c r="H248" s="5">
        <v>656001</v>
      </c>
      <c r="I248" s="5">
        <v>86116</v>
      </c>
      <c r="J248" s="5">
        <v>1585</v>
      </c>
      <c r="K248" s="5">
        <v>84495</v>
      </c>
      <c r="L248" s="5">
        <v>1469948</v>
      </c>
    </row>
    <row r="249" spans="1:12" ht="15.75" customHeight="1">
      <c r="A249" s="5" t="s">
        <v>120</v>
      </c>
      <c r="B249" s="5" t="s">
        <v>120</v>
      </c>
      <c r="C249" s="5" t="s">
        <v>374</v>
      </c>
      <c r="D249" s="5" t="s">
        <v>374</v>
      </c>
      <c r="E249" s="5">
        <v>1150038</v>
      </c>
      <c r="F249" s="18">
        <v>44035</v>
      </c>
      <c r="G249" s="5">
        <v>430948</v>
      </c>
      <c r="H249" s="5">
        <v>132560</v>
      </c>
      <c r="I249" s="5">
        <v>4834</v>
      </c>
      <c r="J249" s="5">
        <v>42</v>
      </c>
      <c r="K249" s="5">
        <v>4792</v>
      </c>
      <c r="L249" s="5">
        <v>7446</v>
      </c>
    </row>
    <row r="250" spans="1:12" ht="15.75" customHeight="1">
      <c r="A250" s="5" t="s">
        <v>120</v>
      </c>
      <c r="B250" s="5" t="s">
        <v>120</v>
      </c>
      <c r="C250" s="5" t="s">
        <v>375</v>
      </c>
      <c r="D250" s="5" t="s">
        <v>375</v>
      </c>
      <c r="E250" s="5">
        <v>1063458</v>
      </c>
      <c r="F250" s="18">
        <v>44178</v>
      </c>
      <c r="G250" s="5">
        <v>505417</v>
      </c>
      <c r="H250" s="5">
        <v>167980</v>
      </c>
      <c r="I250" s="5">
        <v>7207</v>
      </c>
      <c r="J250" s="5">
        <v>67</v>
      </c>
      <c r="K250" s="5">
        <v>7137</v>
      </c>
      <c r="L250" s="5">
        <v>165399</v>
      </c>
    </row>
    <row r="251" spans="1:12" ht="15.75" customHeight="1">
      <c r="A251" s="5" t="s">
        <v>120</v>
      </c>
      <c r="B251" s="5" t="s">
        <v>120</v>
      </c>
      <c r="C251" s="5" t="s">
        <v>376</v>
      </c>
      <c r="D251" s="5" t="s">
        <v>376</v>
      </c>
      <c r="E251" s="5">
        <v>599813</v>
      </c>
      <c r="G251" s="5">
        <v>277357</v>
      </c>
      <c r="H251" s="5">
        <v>112059</v>
      </c>
      <c r="I251" s="5">
        <v>7193</v>
      </c>
      <c r="J251" s="5">
        <v>92</v>
      </c>
      <c r="K251" s="5">
        <v>7101</v>
      </c>
      <c r="L251" s="5">
        <v>297504</v>
      </c>
    </row>
    <row r="252" spans="1:12" ht="15.75" customHeight="1">
      <c r="A252" s="5" t="s">
        <v>120</v>
      </c>
      <c r="B252" s="5" t="s">
        <v>120</v>
      </c>
      <c r="C252" s="5" t="s">
        <v>377</v>
      </c>
      <c r="D252" s="5" t="s">
        <v>377</v>
      </c>
      <c r="E252" s="5">
        <v>1501619</v>
      </c>
      <c r="G252" s="5">
        <v>630437</v>
      </c>
      <c r="H252" s="5">
        <v>225607</v>
      </c>
      <c r="I252" s="5">
        <v>13054</v>
      </c>
      <c r="J252" s="5">
        <v>133</v>
      </c>
      <c r="K252" s="5">
        <v>12918</v>
      </c>
      <c r="L252" s="5">
        <v>742320</v>
      </c>
    </row>
    <row r="253" spans="1:12" ht="15.75" customHeight="1">
      <c r="A253" s="5" t="s">
        <v>122</v>
      </c>
      <c r="B253" s="5" t="s">
        <v>122</v>
      </c>
      <c r="C253" s="5" t="s">
        <v>378</v>
      </c>
      <c r="D253" s="5" t="s">
        <v>378</v>
      </c>
      <c r="E253" s="5">
        <v>1890826</v>
      </c>
      <c r="F253" s="18">
        <v>44066</v>
      </c>
      <c r="G253" s="5">
        <v>1188016</v>
      </c>
      <c r="H253" s="5">
        <v>613422</v>
      </c>
      <c r="I253" s="5">
        <v>35178</v>
      </c>
      <c r="J253" s="5">
        <v>333</v>
      </c>
      <c r="K253" s="5">
        <v>34843</v>
      </c>
      <c r="L253" s="5">
        <v>67440</v>
      </c>
    </row>
    <row r="254" spans="1:12" ht="15.75" customHeight="1">
      <c r="A254" s="5" t="s">
        <v>122</v>
      </c>
      <c r="B254" s="5" t="s">
        <v>122</v>
      </c>
      <c r="C254" s="5" t="s">
        <v>379</v>
      </c>
      <c r="D254" s="5" t="s">
        <v>379</v>
      </c>
      <c r="E254" s="5">
        <v>2532383</v>
      </c>
      <c r="F254" s="18">
        <v>44193</v>
      </c>
      <c r="G254" s="5">
        <v>1758198</v>
      </c>
      <c r="H254" s="5">
        <v>864065</v>
      </c>
      <c r="I254" s="5">
        <v>97763</v>
      </c>
      <c r="J254" s="5">
        <v>1689</v>
      </c>
      <c r="K254" s="5">
        <v>95961</v>
      </c>
      <c r="L254" s="5">
        <v>451288</v>
      </c>
    </row>
    <row r="255" spans="1:12" ht="15.75" customHeight="1">
      <c r="A255" s="5" t="s">
        <v>122</v>
      </c>
      <c r="B255" s="5" t="s">
        <v>122</v>
      </c>
      <c r="C255" s="5" t="s">
        <v>380</v>
      </c>
      <c r="D255" s="5" t="s">
        <v>380</v>
      </c>
      <c r="E255" s="5">
        <v>4778439</v>
      </c>
      <c r="F255" s="18">
        <v>44198</v>
      </c>
      <c r="G255" s="5">
        <v>3165252</v>
      </c>
      <c r="H255" s="5">
        <v>1386668</v>
      </c>
      <c r="I255" s="5">
        <v>79900</v>
      </c>
      <c r="J255" s="5">
        <v>938</v>
      </c>
      <c r="K255" s="5">
        <v>78879</v>
      </c>
      <c r="L255" s="5">
        <v>436515</v>
      </c>
    </row>
    <row r="256" spans="1:12" ht="15.75" customHeight="1">
      <c r="A256" s="5" t="s">
        <v>122</v>
      </c>
      <c r="B256" s="5" t="s">
        <v>122</v>
      </c>
      <c r="C256" s="5" t="s">
        <v>381</v>
      </c>
      <c r="D256" s="5" t="s">
        <v>381</v>
      </c>
      <c r="E256" s="5">
        <v>987257</v>
      </c>
      <c r="F256" s="18">
        <v>44227</v>
      </c>
      <c r="G256" s="5">
        <v>700825</v>
      </c>
      <c r="H256" s="5">
        <v>385704</v>
      </c>
      <c r="I256" s="5">
        <v>62005</v>
      </c>
      <c r="J256" s="5">
        <v>890</v>
      </c>
      <c r="K256" s="5">
        <v>61073</v>
      </c>
      <c r="L256" s="5">
        <v>271279</v>
      </c>
    </row>
    <row r="257" spans="1:12" ht="15.75" customHeight="1">
      <c r="A257" s="5" t="s">
        <v>122</v>
      </c>
      <c r="B257" s="5" t="s">
        <v>122</v>
      </c>
      <c r="C257" s="5" t="s">
        <v>382</v>
      </c>
      <c r="D257" s="5" t="s">
        <v>382</v>
      </c>
      <c r="E257" s="5">
        <v>9588910</v>
      </c>
      <c r="F257" s="18">
        <v>44227</v>
      </c>
      <c r="G257" s="5">
        <v>9219875</v>
      </c>
      <c r="H257" s="5">
        <v>5903791</v>
      </c>
      <c r="I257" s="5">
        <v>1251872</v>
      </c>
      <c r="J257" s="5">
        <v>16281</v>
      </c>
      <c r="K257" s="5">
        <v>1229059</v>
      </c>
      <c r="L257" s="5">
        <v>7509824</v>
      </c>
    </row>
    <row r="258" spans="1:12" ht="15.75" customHeight="1">
      <c r="A258" s="5" t="s">
        <v>122</v>
      </c>
      <c r="B258" s="5" t="s">
        <v>122</v>
      </c>
      <c r="C258" s="5" t="s">
        <v>383</v>
      </c>
      <c r="D258" s="5" t="s">
        <v>383</v>
      </c>
      <c r="E258" s="5">
        <v>1700018</v>
      </c>
      <c r="F258" s="18">
        <v>44072</v>
      </c>
      <c r="G258" s="5">
        <v>929776</v>
      </c>
      <c r="H258" s="5">
        <v>515993</v>
      </c>
      <c r="I258" s="5">
        <v>24340</v>
      </c>
      <c r="J258" s="5">
        <v>400</v>
      </c>
      <c r="K258" s="5">
        <v>23936</v>
      </c>
      <c r="L258" s="5">
        <v>79859</v>
      </c>
    </row>
    <row r="259" spans="1:12" ht="15.75" customHeight="1">
      <c r="A259" s="5" t="s">
        <v>122</v>
      </c>
      <c r="B259" s="5" t="s">
        <v>122</v>
      </c>
      <c r="C259" s="5" t="s">
        <v>384</v>
      </c>
      <c r="D259" s="5" t="s">
        <v>384</v>
      </c>
      <c r="E259" s="5">
        <v>1020962</v>
      </c>
      <c r="F259" s="18">
        <v>44010</v>
      </c>
      <c r="G259" s="5">
        <v>647951</v>
      </c>
      <c r="H259" s="5">
        <v>351940</v>
      </c>
      <c r="I259" s="5">
        <v>33001</v>
      </c>
      <c r="J259" s="5">
        <v>500</v>
      </c>
      <c r="K259" s="5">
        <v>32469</v>
      </c>
      <c r="L259" s="5">
        <v>21656</v>
      </c>
    </row>
    <row r="260" spans="1:12" ht="15.75" customHeight="1">
      <c r="A260" s="5" t="s">
        <v>122</v>
      </c>
      <c r="B260" s="5" t="s">
        <v>122</v>
      </c>
      <c r="C260" s="5" t="s">
        <v>385</v>
      </c>
      <c r="D260" s="5" t="s">
        <v>385</v>
      </c>
      <c r="E260" s="5">
        <v>1254377</v>
      </c>
      <c r="F260" s="18">
        <v>44010</v>
      </c>
      <c r="G260" s="5">
        <v>852473</v>
      </c>
      <c r="H260" s="5">
        <v>497674</v>
      </c>
      <c r="I260" s="5">
        <v>43951</v>
      </c>
      <c r="J260" s="5">
        <v>429</v>
      </c>
      <c r="K260" s="5">
        <v>43501</v>
      </c>
      <c r="L260" s="5">
        <v>37064</v>
      </c>
    </row>
    <row r="261" spans="1:12" ht="15.75" customHeight="1">
      <c r="A261" s="5" t="s">
        <v>122</v>
      </c>
      <c r="B261" s="5" t="s">
        <v>122</v>
      </c>
      <c r="C261" s="5" t="s">
        <v>386</v>
      </c>
      <c r="D261" s="5" t="s">
        <v>386</v>
      </c>
      <c r="E261" s="5">
        <v>1137753</v>
      </c>
      <c r="F261" s="18">
        <v>44010</v>
      </c>
      <c r="G261" s="5">
        <v>737417</v>
      </c>
      <c r="H261" s="5">
        <v>346002</v>
      </c>
      <c r="I261" s="5">
        <v>51126</v>
      </c>
      <c r="J261" s="5">
        <v>395</v>
      </c>
      <c r="K261" s="5">
        <v>50662</v>
      </c>
      <c r="L261" s="5">
        <v>31030</v>
      </c>
    </row>
    <row r="262" spans="1:12" ht="15.75" customHeight="1">
      <c r="A262" s="5" t="s">
        <v>122</v>
      </c>
      <c r="B262" s="5" t="s">
        <v>122</v>
      </c>
      <c r="C262" s="5" t="s">
        <v>387</v>
      </c>
      <c r="D262" s="5" t="s">
        <v>387</v>
      </c>
      <c r="E262" s="5">
        <v>1660378</v>
      </c>
      <c r="F262" s="18">
        <v>44010</v>
      </c>
      <c r="G262" s="5">
        <v>1020280</v>
      </c>
      <c r="H262" s="5">
        <v>618156</v>
      </c>
      <c r="I262" s="5">
        <v>36666</v>
      </c>
      <c r="J262" s="5">
        <v>206</v>
      </c>
      <c r="K262" s="5">
        <v>36412</v>
      </c>
      <c r="L262" s="5">
        <v>22726</v>
      </c>
    </row>
    <row r="263" spans="1:12" ht="15.75" customHeight="1">
      <c r="A263" s="5" t="s">
        <v>122</v>
      </c>
      <c r="B263" s="5" t="s">
        <v>122</v>
      </c>
      <c r="C263" s="5" t="s">
        <v>388</v>
      </c>
      <c r="D263" s="5" t="s">
        <v>388</v>
      </c>
      <c r="E263" s="5">
        <v>2083625</v>
      </c>
      <c r="F263" s="18">
        <v>44091</v>
      </c>
      <c r="G263" s="5">
        <v>1531107</v>
      </c>
      <c r="H263" s="5">
        <v>848253</v>
      </c>
      <c r="I263" s="5">
        <v>115478</v>
      </c>
      <c r="J263" s="5">
        <v>1680</v>
      </c>
      <c r="K263" s="5">
        <v>113515</v>
      </c>
      <c r="L263" s="5">
        <v>189020</v>
      </c>
    </row>
    <row r="264" spans="1:12" ht="15.75" customHeight="1">
      <c r="A264" s="5" t="s">
        <v>122</v>
      </c>
      <c r="B264" s="5" t="s">
        <v>122</v>
      </c>
      <c r="C264" s="5" t="s">
        <v>389</v>
      </c>
      <c r="D264" s="5" t="s">
        <v>389</v>
      </c>
      <c r="E264" s="5">
        <v>1946905</v>
      </c>
      <c r="F264" s="18">
        <v>44010</v>
      </c>
      <c r="G264" s="5">
        <v>1016827</v>
      </c>
      <c r="H264" s="5">
        <v>495371</v>
      </c>
      <c r="I264" s="5">
        <v>50989</v>
      </c>
      <c r="J264" s="5">
        <v>608</v>
      </c>
      <c r="K264" s="5">
        <v>50359</v>
      </c>
      <c r="L264" s="5">
        <v>42977</v>
      </c>
    </row>
    <row r="265" spans="1:12" ht="15.75" customHeight="1">
      <c r="A265" s="5" t="s">
        <v>122</v>
      </c>
      <c r="B265" s="5" t="s">
        <v>122</v>
      </c>
      <c r="C265" s="5" t="s">
        <v>390</v>
      </c>
      <c r="D265" s="5" t="s">
        <v>390</v>
      </c>
      <c r="E265" s="5">
        <v>1846993</v>
      </c>
      <c r="F265" s="18">
        <v>44117</v>
      </c>
      <c r="G265" s="5">
        <v>1212295</v>
      </c>
      <c r="H265" s="5">
        <v>561504</v>
      </c>
      <c r="I265" s="5">
        <v>60970</v>
      </c>
      <c r="J265" s="5">
        <v>1315</v>
      </c>
      <c r="K265" s="5">
        <v>59639</v>
      </c>
      <c r="L265" s="5">
        <v>168181</v>
      </c>
    </row>
    <row r="266" spans="1:12" ht="15.75" customHeight="1">
      <c r="A266" s="5" t="s">
        <v>122</v>
      </c>
      <c r="B266" s="5" t="s">
        <v>122</v>
      </c>
      <c r="C266" s="5" t="s">
        <v>391</v>
      </c>
      <c r="D266" s="5" t="s">
        <v>391</v>
      </c>
      <c r="E266" s="5">
        <v>1065235</v>
      </c>
      <c r="F266" s="18">
        <v>44010</v>
      </c>
      <c r="G266" s="5">
        <v>691646</v>
      </c>
      <c r="H266" s="5">
        <v>328477</v>
      </c>
      <c r="I266" s="5">
        <v>26066</v>
      </c>
      <c r="J266" s="5">
        <v>319</v>
      </c>
      <c r="K266" s="5">
        <v>25747</v>
      </c>
      <c r="L266" s="5">
        <v>21937</v>
      </c>
    </row>
    <row r="267" spans="1:12" ht="15.75" customHeight="1">
      <c r="A267" s="5" t="s">
        <v>122</v>
      </c>
      <c r="B267" s="5" t="s">
        <v>122</v>
      </c>
      <c r="C267" s="5" t="s">
        <v>392</v>
      </c>
      <c r="D267" s="5" t="s">
        <v>392</v>
      </c>
      <c r="E267" s="5">
        <v>1776221</v>
      </c>
      <c r="F267" s="18">
        <v>44010</v>
      </c>
      <c r="G267" s="5">
        <v>1224599</v>
      </c>
      <c r="H267" s="5">
        <v>614828</v>
      </c>
      <c r="I267" s="5">
        <v>111785</v>
      </c>
      <c r="J267" s="5">
        <v>1256</v>
      </c>
      <c r="K267" s="5">
        <v>110294</v>
      </c>
      <c r="L267" s="5">
        <v>66692</v>
      </c>
    </row>
    <row r="268" spans="1:12" ht="15.75" customHeight="1">
      <c r="A268" s="5" t="s">
        <v>122</v>
      </c>
      <c r="B268" s="5" t="s">
        <v>122</v>
      </c>
      <c r="C268" s="5" t="s">
        <v>393</v>
      </c>
      <c r="D268" s="5" t="s">
        <v>393</v>
      </c>
      <c r="E268" s="5">
        <v>1598506</v>
      </c>
      <c r="F268" s="18">
        <v>44010</v>
      </c>
      <c r="G268" s="5">
        <v>999178</v>
      </c>
      <c r="H268" s="5">
        <v>383705</v>
      </c>
      <c r="I268" s="5">
        <v>21947</v>
      </c>
      <c r="J268" s="5">
        <v>644</v>
      </c>
      <c r="K268" s="5">
        <v>21301</v>
      </c>
      <c r="L268" s="5">
        <v>22687</v>
      </c>
    </row>
    <row r="269" spans="1:12" ht="15.75" customHeight="1">
      <c r="A269" s="5" t="s">
        <v>122</v>
      </c>
      <c r="B269" s="5" t="s">
        <v>122</v>
      </c>
      <c r="C269" s="5" t="s">
        <v>394</v>
      </c>
      <c r="D269" s="5" t="s">
        <v>394</v>
      </c>
      <c r="E269" s="5">
        <v>2564892</v>
      </c>
      <c r="F269" s="18">
        <v>44226</v>
      </c>
      <c r="G269" s="5">
        <v>1323039</v>
      </c>
      <c r="H269" s="5">
        <v>641641</v>
      </c>
      <c r="I269" s="5">
        <v>61926</v>
      </c>
      <c r="J269" s="5">
        <v>819</v>
      </c>
      <c r="K269" s="5">
        <v>61087</v>
      </c>
      <c r="L269" s="5">
        <v>440559</v>
      </c>
    </row>
    <row r="270" spans="1:12" ht="15.75" customHeight="1">
      <c r="A270" s="5" t="s">
        <v>122</v>
      </c>
      <c r="B270" s="5" t="s">
        <v>122</v>
      </c>
      <c r="C270" s="5" t="s">
        <v>395</v>
      </c>
      <c r="D270" s="5" t="s">
        <v>395</v>
      </c>
      <c r="E270" s="5">
        <v>554762</v>
      </c>
      <c r="F270" s="18">
        <v>44227</v>
      </c>
      <c r="G270" s="5">
        <v>385482</v>
      </c>
      <c r="H270" s="5">
        <v>212033</v>
      </c>
      <c r="I270" s="5">
        <v>37095</v>
      </c>
      <c r="J270" s="5">
        <v>329</v>
      </c>
      <c r="K270" s="5">
        <v>36616</v>
      </c>
      <c r="L270" s="5">
        <v>162529</v>
      </c>
    </row>
    <row r="271" spans="1:12" ht="15.75" customHeight="1">
      <c r="A271" s="5" t="s">
        <v>122</v>
      </c>
      <c r="B271" s="5" t="s">
        <v>122</v>
      </c>
      <c r="C271" s="5" t="s">
        <v>396</v>
      </c>
      <c r="D271" s="5" t="s">
        <v>396</v>
      </c>
      <c r="E271" s="5">
        <v>1540231</v>
      </c>
      <c r="F271" s="18">
        <v>44118</v>
      </c>
      <c r="G271" s="5">
        <v>991957</v>
      </c>
      <c r="H271" s="5">
        <v>625918</v>
      </c>
      <c r="I271" s="5">
        <v>46916</v>
      </c>
      <c r="J271" s="5">
        <v>638</v>
      </c>
      <c r="K271" s="5">
        <v>46266</v>
      </c>
      <c r="L271" s="5">
        <v>115382</v>
      </c>
    </row>
    <row r="272" spans="1:12" ht="15.75" customHeight="1">
      <c r="A272" s="5" t="s">
        <v>122</v>
      </c>
      <c r="B272" s="5" t="s">
        <v>122</v>
      </c>
      <c r="C272" s="5" t="s">
        <v>397</v>
      </c>
      <c r="D272" s="5" t="s">
        <v>397</v>
      </c>
      <c r="E272" s="5">
        <v>1391292</v>
      </c>
      <c r="F272" s="18">
        <v>44010</v>
      </c>
      <c r="G272" s="5">
        <v>814373</v>
      </c>
      <c r="H272" s="5">
        <v>411092</v>
      </c>
      <c r="I272" s="5">
        <v>35198</v>
      </c>
      <c r="J272" s="5">
        <v>521</v>
      </c>
      <c r="K272" s="5">
        <v>34660</v>
      </c>
      <c r="L272" s="5">
        <v>26307</v>
      </c>
    </row>
    <row r="273" spans="1:12" ht="15.75" customHeight="1">
      <c r="A273" s="5" t="s">
        <v>122</v>
      </c>
      <c r="B273" s="5" t="s">
        <v>122</v>
      </c>
      <c r="C273" s="5" t="s">
        <v>398</v>
      </c>
      <c r="D273" s="5" t="s">
        <v>398</v>
      </c>
      <c r="E273" s="5">
        <v>1808680</v>
      </c>
      <c r="F273" s="18">
        <v>44010</v>
      </c>
      <c r="G273" s="5">
        <v>1189318</v>
      </c>
      <c r="H273" s="5">
        <v>659066</v>
      </c>
      <c r="I273" s="5">
        <v>73753</v>
      </c>
      <c r="J273" s="5">
        <v>650</v>
      </c>
      <c r="K273" s="5">
        <v>73029</v>
      </c>
      <c r="L273" s="5">
        <v>51750</v>
      </c>
    </row>
    <row r="274" spans="1:12" ht="15.75" customHeight="1">
      <c r="A274" s="5" t="s">
        <v>122</v>
      </c>
      <c r="B274" s="5" t="s">
        <v>122</v>
      </c>
      <c r="C274" s="5" t="s">
        <v>399</v>
      </c>
      <c r="D274" s="5" t="s">
        <v>399</v>
      </c>
      <c r="E274" s="5">
        <v>2994744</v>
      </c>
      <c r="F274" s="18">
        <v>44074</v>
      </c>
      <c r="G274" s="5">
        <v>2141764</v>
      </c>
      <c r="H274" s="5">
        <v>1239770</v>
      </c>
      <c r="I274" s="5">
        <v>179167</v>
      </c>
      <c r="J274" s="5">
        <v>2416</v>
      </c>
      <c r="K274" s="5">
        <v>176447</v>
      </c>
      <c r="L274" s="5">
        <v>196921</v>
      </c>
    </row>
    <row r="275" spans="1:12" ht="15.75" customHeight="1">
      <c r="A275" s="5" t="s">
        <v>122</v>
      </c>
      <c r="B275" s="5" t="s">
        <v>122</v>
      </c>
      <c r="C275" s="5" t="s">
        <v>400</v>
      </c>
      <c r="D275" s="5" t="s">
        <v>400</v>
      </c>
      <c r="E275" s="5">
        <v>1924773</v>
      </c>
      <c r="F275" s="18">
        <v>44010</v>
      </c>
      <c r="G275" s="5">
        <v>1021603</v>
      </c>
      <c r="H275" s="5">
        <v>448501</v>
      </c>
      <c r="I275" s="5">
        <v>39973</v>
      </c>
      <c r="J275" s="5">
        <v>331</v>
      </c>
      <c r="K275" s="5">
        <v>39641</v>
      </c>
      <c r="L275" s="5">
        <v>40997</v>
      </c>
    </row>
    <row r="276" spans="1:12" ht="15.75" customHeight="1">
      <c r="A276" s="5" t="s">
        <v>122</v>
      </c>
      <c r="B276" s="5" t="s">
        <v>122</v>
      </c>
      <c r="C276" s="5" t="s">
        <v>401</v>
      </c>
      <c r="D276" s="5" t="s">
        <v>401</v>
      </c>
      <c r="E276" s="5">
        <v>1082739</v>
      </c>
      <c r="F276" s="18">
        <v>44160</v>
      </c>
      <c r="G276" s="5">
        <v>754463</v>
      </c>
      <c r="H276" s="5">
        <v>469335</v>
      </c>
      <c r="I276" s="5">
        <v>24204</v>
      </c>
      <c r="J276" s="5">
        <v>320</v>
      </c>
      <c r="K276" s="5">
        <v>23869</v>
      </c>
      <c r="L276" s="5">
        <v>115501</v>
      </c>
    </row>
    <row r="277" spans="1:12" ht="15.75" customHeight="1">
      <c r="A277" s="5" t="s">
        <v>122</v>
      </c>
      <c r="B277" s="5" t="s">
        <v>122</v>
      </c>
      <c r="C277" s="5" t="s">
        <v>402</v>
      </c>
      <c r="D277" s="5" t="s">
        <v>402</v>
      </c>
      <c r="E277" s="5">
        <v>1755512</v>
      </c>
      <c r="F277" s="18">
        <v>44064</v>
      </c>
      <c r="G277" s="5">
        <v>1162073</v>
      </c>
      <c r="H277" s="5">
        <v>535447</v>
      </c>
      <c r="I277" s="5">
        <v>69444</v>
      </c>
      <c r="J277" s="5">
        <v>1088</v>
      </c>
      <c r="K277" s="5">
        <v>68239</v>
      </c>
      <c r="L277" s="5">
        <v>83482</v>
      </c>
    </row>
    <row r="278" spans="1:12" ht="15.75" customHeight="1">
      <c r="A278" s="5" t="s">
        <v>122</v>
      </c>
      <c r="B278" s="5" t="s">
        <v>122</v>
      </c>
      <c r="C278" s="5" t="s">
        <v>403</v>
      </c>
      <c r="D278" s="5" t="s">
        <v>403</v>
      </c>
      <c r="E278" s="5">
        <v>2681449</v>
      </c>
      <c r="F278" s="18">
        <v>44098</v>
      </c>
      <c r="G278" s="5">
        <v>1672730</v>
      </c>
      <c r="H278" s="5">
        <v>881580</v>
      </c>
      <c r="I278" s="5">
        <v>120836</v>
      </c>
      <c r="J278" s="5">
        <v>1127</v>
      </c>
      <c r="K278" s="5">
        <v>119420</v>
      </c>
      <c r="L278" s="5">
        <v>166982</v>
      </c>
    </row>
    <row r="279" spans="1:12" ht="15.75" customHeight="1">
      <c r="A279" s="5" t="s">
        <v>122</v>
      </c>
      <c r="B279" s="5" t="s">
        <v>122</v>
      </c>
      <c r="C279" s="5" t="s">
        <v>404</v>
      </c>
      <c r="D279" s="5" t="s">
        <v>404</v>
      </c>
      <c r="E279" s="5">
        <v>1177908</v>
      </c>
      <c r="F279" s="18">
        <v>44087</v>
      </c>
      <c r="G279" s="5">
        <v>919074</v>
      </c>
      <c r="H279" s="5">
        <v>529427</v>
      </c>
      <c r="I279" s="5">
        <v>76718</v>
      </c>
      <c r="J279" s="5">
        <v>489</v>
      </c>
      <c r="K279" s="5">
        <v>76181</v>
      </c>
      <c r="L279" s="5">
        <v>124451</v>
      </c>
    </row>
    <row r="280" spans="1:12" ht="15.75" customHeight="1">
      <c r="A280" s="5" t="s">
        <v>122</v>
      </c>
      <c r="B280" s="5" t="s">
        <v>122</v>
      </c>
      <c r="C280" s="5" t="s">
        <v>405</v>
      </c>
      <c r="D280" s="5" t="s">
        <v>405</v>
      </c>
      <c r="E280" s="5">
        <v>1353299</v>
      </c>
      <c r="F280" s="18">
        <v>44010</v>
      </c>
      <c r="G280" s="5">
        <v>980496</v>
      </c>
      <c r="H280" s="5">
        <v>505589</v>
      </c>
      <c r="I280" s="5">
        <v>56218</v>
      </c>
      <c r="J280" s="5">
        <v>766</v>
      </c>
      <c r="K280" s="5">
        <v>55339</v>
      </c>
      <c r="L280" s="5">
        <v>41942</v>
      </c>
    </row>
    <row r="281" spans="1:12" ht="15.75" customHeight="1">
      <c r="A281" s="5" t="s">
        <v>122</v>
      </c>
      <c r="B281" s="5" t="s">
        <v>122</v>
      </c>
      <c r="C281" s="5" t="s">
        <v>406</v>
      </c>
      <c r="D281" s="5" t="s">
        <v>406</v>
      </c>
      <c r="E281" s="5">
        <v>2175102</v>
      </c>
      <c r="F281" s="18">
        <v>44010</v>
      </c>
      <c r="G281" s="5">
        <v>1535235</v>
      </c>
      <c r="H281" s="5">
        <v>634270</v>
      </c>
      <c r="I281" s="5">
        <v>36267</v>
      </c>
      <c r="J281" s="5">
        <v>495</v>
      </c>
      <c r="K281" s="5">
        <v>35764</v>
      </c>
      <c r="L281" s="5">
        <v>43241</v>
      </c>
    </row>
    <row r="282" spans="1:12" ht="15.75" customHeight="1">
      <c r="A282" s="5" t="s">
        <v>122</v>
      </c>
      <c r="B282" s="5" t="s">
        <v>122</v>
      </c>
      <c r="C282" s="5" t="s">
        <v>407</v>
      </c>
      <c r="D282" s="5" t="s">
        <v>407</v>
      </c>
      <c r="E282" s="5">
        <v>1172985</v>
      </c>
      <c r="F282" s="18">
        <v>44227</v>
      </c>
      <c r="G282" s="5">
        <v>708887</v>
      </c>
      <c r="H282" s="5">
        <v>348094</v>
      </c>
      <c r="I282" s="5">
        <v>27545</v>
      </c>
      <c r="J282" s="5">
        <v>207</v>
      </c>
      <c r="K282" s="5">
        <v>27337</v>
      </c>
      <c r="L282" s="5">
        <v>235257</v>
      </c>
    </row>
    <row r="283" spans="1:12" ht="15.75" customHeight="1">
      <c r="A283" s="5" t="s">
        <v>124</v>
      </c>
      <c r="B283" s="5" t="s">
        <v>124</v>
      </c>
      <c r="C283" s="5" t="s">
        <v>408</v>
      </c>
      <c r="D283" s="5" t="s">
        <v>408</v>
      </c>
      <c r="E283" s="5">
        <v>2121943</v>
      </c>
      <c r="G283" s="5">
        <v>1518055</v>
      </c>
      <c r="H283" s="5">
        <v>855411</v>
      </c>
      <c r="I283" s="5">
        <v>316160</v>
      </c>
      <c r="J283" s="5">
        <v>1862</v>
      </c>
      <c r="K283" s="5">
        <v>313515</v>
      </c>
      <c r="L283" s="5">
        <v>1197832</v>
      </c>
    </row>
    <row r="284" spans="1:12" ht="15.75" customHeight="1">
      <c r="A284" s="5" t="s">
        <v>124</v>
      </c>
      <c r="B284" s="5" t="s">
        <v>124</v>
      </c>
      <c r="C284" s="5" t="s">
        <v>409</v>
      </c>
      <c r="D284" s="5" t="s">
        <v>409</v>
      </c>
      <c r="E284" s="5">
        <v>3279860</v>
      </c>
      <c r="G284" s="5">
        <v>2953482</v>
      </c>
      <c r="H284" s="5">
        <v>1759232</v>
      </c>
      <c r="I284" s="5">
        <v>602800</v>
      </c>
      <c r="J284" s="5">
        <v>3555</v>
      </c>
      <c r="K284" s="5">
        <v>583842</v>
      </c>
      <c r="L284" s="5">
        <v>1908531</v>
      </c>
    </row>
    <row r="285" spans="1:12" ht="15.75" customHeight="1">
      <c r="A285" s="5" t="s">
        <v>124</v>
      </c>
      <c r="B285" s="5" t="s">
        <v>124</v>
      </c>
      <c r="C285" s="5" t="s">
        <v>410</v>
      </c>
      <c r="D285" s="5" t="s">
        <v>410</v>
      </c>
      <c r="E285" s="5">
        <v>1107453</v>
      </c>
      <c r="F285" s="18">
        <v>44197</v>
      </c>
      <c r="G285" s="5">
        <v>859116</v>
      </c>
      <c r="H285" s="5">
        <v>481911</v>
      </c>
      <c r="I285" s="5">
        <v>147118</v>
      </c>
      <c r="J285" s="5">
        <v>519</v>
      </c>
      <c r="K285" s="5">
        <v>140292</v>
      </c>
      <c r="L285" s="5">
        <v>311250</v>
      </c>
    </row>
    <row r="286" spans="1:12" ht="15.75" customHeight="1">
      <c r="A286" s="5" t="s">
        <v>124</v>
      </c>
      <c r="B286" s="5" t="s">
        <v>124</v>
      </c>
      <c r="C286" s="5" t="s">
        <v>411</v>
      </c>
      <c r="D286" s="5" t="s">
        <v>411</v>
      </c>
      <c r="E286" s="5">
        <v>2525637</v>
      </c>
      <c r="F286" s="18">
        <v>44197</v>
      </c>
      <c r="G286" s="5">
        <v>1891004</v>
      </c>
      <c r="H286" s="5">
        <v>959656</v>
      </c>
      <c r="I286" s="5">
        <v>275264</v>
      </c>
      <c r="J286" s="5">
        <v>2325</v>
      </c>
      <c r="K286" s="5">
        <v>269475</v>
      </c>
      <c r="L286" s="5">
        <v>529768</v>
      </c>
    </row>
    <row r="287" spans="1:12" ht="15.75" customHeight="1">
      <c r="A287" s="5" t="s">
        <v>124</v>
      </c>
      <c r="B287" s="5" t="s">
        <v>124</v>
      </c>
      <c r="C287" s="5" t="s">
        <v>412</v>
      </c>
      <c r="D287" s="5" t="s">
        <v>412</v>
      </c>
      <c r="E287" s="5">
        <v>1302600</v>
      </c>
      <c r="G287" s="5">
        <v>910194</v>
      </c>
      <c r="H287" s="5">
        <v>521754</v>
      </c>
      <c r="I287" s="5">
        <v>138815</v>
      </c>
      <c r="J287" s="5">
        <v>617</v>
      </c>
      <c r="K287" s="5">
        <v>134824</v>
      </c>
      <c r="L287" s="5">
        <v>707681</v>
      </c>
    </row>
    <row r="288" spans="1:12" ht="15.75" customHeight="1">
      <c r="A288" s="5" t="s">
        <v>124</v>
      </c>
      <c r="B288" s="5" t="s">
        <v>124</v>
      </c>
      <c r="C288" s="5" t="s">
        <v>413</v>
      </c>
      <c r="D288" s="5" t="s">
        <v>413</v>
      </c>
      <c r="E288" s="5">
        <v>2629703</v>
      </c>
      <c r="G288" s="5">
        <v>1951077</v>
      </c>
      <c r="H288" s="5">
        <v>1047951</v>
      </c>
      <c r="I288" s="5">
        <v>390872</v>
      </c>
      <c r="J288" s="5">
        <v>2451</v>
      </c>
      <c r="K288" s="5">
        <v>383923</v>
      </c>
      <c r="L288" s="5">
        <v>1483990</v>
      </c>
    </row>
    <row r="289" spans="1:12" ht="15.75" customHeight="1">
      <c r="A289" s="5" t="s">
        <v>124</v>
      </c>
      <c r="B289" s="5" t="s">
        <v>124</v>
      </c>
      <c r="C289" s="5" t="s">
        <v>414</v>
      </c>
      <c r="D289" s="5" t="s">
        <v>414</v>
      </c>
      <c r="E289" s="5">
        <v>1979384</v>
      </c>
      <c r="G289" s="5">
        <v>1477425</v>
      </c>
      <c r="H289" s="5">
        <v>841596</v>
      </c>
      <c r="I289" s="5">
        <v>322484</v>
      </c>
      <c r="J289" s="5">
        <v>1356</v>
      </c>
      <c r="K289" s="5">
        <v>315759</v>
      </c>
      <c r="L289" s="5">
        <v>1131140</v>
      </c>
    </row>
    <row r="290" spans="1:12" ht="15.75" customHeight="1">
      <c r="A290" s="5" t="s">
        <v>124</v>
      </c>
      <c r="B290" s="5" t="s">
        <v>124</v>
      </c>
      <c r="C290" s="5" t="s">
        <v>415</v>
      </c>
      <c r="D290" s="5" t="s">
        <v>415</v>
      </c>
      <c r="E290" s="5">
        <v>3089543</v>
      </c>
      <c r="F290" s="18">
        <v>44197</v>
      </c>
      <c r="G290" s="5">
        <v>2341296</v>
      </c>
      <c r="H290" s="5">
        <v>1154561</v>
      </c>
      <c r="I290" s="5">
        <v>527346</v>
      </c>
      <c r="J290" s="5">
        <v>3374</v>
      </c>
      <c r="K290" s="5">
        <v>519030</v>
      </c>
      <c r="L290" s="5">
        <v>1218733</v>
      </c>
    </row>
    <row r="291" spans="1:12" ht="15.75" customHeight="1">
      <c r="A291" s="5" t="s">
        <v>124</v>
      </c>
      <c r="B291" s="5" t="s">
        <v>124</v>
      </c>
      <c r="C291" s="5" t="s">
        <v>416</v>
      </c>
      <c r="D291" s="5" t="s">
        <v>416</v>
      </c>
      <c r="E291" s="5">
        <v>4110956</v>
      </c>
      <c r="F291" s="18">
        <v>44195</v>
      </c>
      <c r="G291" s="5">
        <v>2833303</v>
      </c>
      <c r="H291" s="5">
        <v>1103557</v>
      </c>
      <c r="I291" s="5">
        <v>567584</v>
      </c>
      <c r="J291" s="5">
        <v>2576</v>
      </c>
      <c r="K291" s="5">
        <v>562111</v>
      </c>
      <c r="L291" s="5">
        <v>753642</v>
      </c>
    </row>
    <row r="292" spans="1:12" ht="15.75" customHeight="1">
      <c r="A292" s="5" t="s">
        <v>124</v>
      </c>
      <c r="B292" s="5" t="s">
        <v>124</v>
      </c>
      <c r="C292" s="5" t="s">
        <v>417</v>
      </c>
      <c r="D292" s="5" t="s">
        <v>417</v>
      </c>
      <c r="E292" s="5">
        <v>2810892</v>
      </c>
      <c r="F292" s="18">
        <v>44123</v>
      </c>
      <c r="G292" s="5">
        <v>1989222</v>
      </c>
      <c r="H292" s="5">
        <v>950909</v>
      </c>
      <c r="I292" s="5">
        <v>373839</v>
      </c>
      <c r="J292" s="5">
        <v>2881</v>
      </c>
      <c r="K292" s="5">
        <v>364351</v>
      </c>
      <c r="L292" s="5">
        <v>413481</v>
      </c>
    </row>
    <row r="293" spans="1:12" ht="15.75" customHeight="1">
      <c r="A293" s="5" t="s">
        <v>124</v>
      </c>
      <c r="B293" s="5" t="s">
        <v>124</v>
      </c>
      <c r="C293" s="5" t="s">
        <v>418</v>
      </c>
      <c r="D293" s="5" t="s">
        <v>418</v>
      </c>
      <c r="E293" s="5">
        <v>1195537</v>
      </c>
      <c r="F293" s="18">
        <v>44197</v>
      </c>
      <c r="G293" s="5">
        <v>1048352</v>
      </c>
      <c r="H293" s="5">
        <v>677224</v>
      </c>
      <c r="I293" s="5">
        <v>193406</v>
      </c>
      <c r="J293" s="5">
        <v>1076</v>
      </c>
      <c r="K293" s="5">
        <v>184979</v>
      </c>
      <c r="L293" s="5">
        <v>402737</v>
      </c>
    </row>
    <row r="294" spans="1:12" ht="15.75" customHeight="1">
      <c r="A294" s="5" t="s">
        <v>124</v>
      </c>
      <c r="B294" s="5" t="s">
        <v>124</v>
      </c>
      <c r="C294" s="5" t="s">
        <v>419</v>
      </c>
      <c r="D294" s="5" t="s">
        <v>419</v>
      </c>
      <c r="E294" s="5">
        <v>3307284</v>
      </c>
      <c r="F294" s="18">
        <v>44127</v>
      </c>
      <c r="G294" s="5">
        <v>2578575</v>
      </c>
      <c r="H294" s="5">
        <v>1562343</v>
      </c>
      <c r="I294" s="5">
        <v>463977</v>
      </c>
      <c r="J294" s="5">
        <v>4996</v>
      </c>
      <c r="K294" s="5">
        <v>448304</v>
      </c>
      <c r="L294" s="5">
        <v>668649</v>
      </c>
    </row>
    <row r="295" spans="1:12" ht="15.75" customHeight="1">
      <c r="A295" s="5" t="s">
        <v>124</v>
      </c>
      <c r="B295" s="5" t="s">
        <v>124</v>
      </c>
      <c r="C295" s="5" t="s">
        <v>420</v>
      </c>
      <c r="D295" s="5" t="s">
        <v>420</v>
      </c>
      <c r="E295" s="5">
        <v>3110327</v>
      </c>
      <c r="F295" s="18">
        <v>44197</v>
      </c>
      <c r="G295" s="5">
        <v>2295947</v>
      </c>
      <c r="H295" s="5">
        <v>1305873</v>
      </c>
      <c r="I295" s="5">
        <v>523260</v>
      </c>
      <c r="J295" s="5">
        <v>3575</v>
      </c>
      <c r="K295" s="5">
        <v>515481</v>
      </c>
      <c r="L295" s="5">
        <v>900685</v>
      </c>
    </row>
    <row r="296" spans="1:12" ht="15.75" customHeight="1">
      <c r="A296" s="5" t="s">
        <v>124</v>
      </c>
      <c r="B296" s="5" t="s">
        <v>124</v>
      </c>
      <c r="C296" s="5" t="s">
        <v>421</v>
      </c>
      <c r="D296" s="5" t="s">
        <v>421</v>
      </c>
      <c r="E296" s="5">
        <v>816558</v>
      </c>
      <c r="F296" s="18">
        <v>44197</v>
      </c>
      <c r="G296" s="5">
        <v>659451</v>
      </c>
      <c r="H296" s="5">
        <v>436359</v>
      </c>
      <c r="I296" s="5">
        <v>125732</v>
      </c>
      <c r="J296" s="5">
        <v>518</v>
      </c>
      <c r="K296" s="5">
        <v>121295</v>
      </c>
      <c r="L296" s="5">
        <v>274819</v>
      </c>
    </row>
    <row r="297" spans="1:12" ht="15.75" customHeight="1">
      <c r="A297" s="5" t="s">
        <v>126</v>
      </c>
      <c r="B297" s="5" t="s">
        <v>126</v>
      </c>
      <c r="C297" s="5" t="s">
        <v>422</v>
      </c>
      <c r="D297" s="5" t="s">
        <v>422</v>
      </c>
      <c r="E297" s="5">
        <v>143000</v>
      </c>
      <c r="F297" s="18">
        <v>44210</v>
      </c>
      <c r="G297" s="5">
        <v>87221</v>
      </c>
      <c r="H297" s="5">
        <v>64300</v>
      </c>
      <c r="I297" s="5">
        <v>3619</v>
      </c>
      <c r="J297" s="5">
        <v>58</v>
      </c>
      <c r="K297" s="5">
        <v>3556</v>
      </c>
      <c r="L297" s="5">
        <v>39280</v>
      </c>
    </row>
    <row r="298" spans="1:12" ht="15.75" customHeight="1">
      <c r="A298" s="5" t="s">
        <v>126</v>
      </c>
      <c r="B298" s="5" t="s">
        <v>126</v>
      </c>
      <c r="C298" s="5" t="s">
        <v>423</v>
      </c>
      <c r="D298" s="5" t="s">
        <v>423</v>
      </c>
      <c r="E298" s="5">
        <v>147000</v>
      </c>
      <c r="F298" s="18">
        <v>44210</v>
      </c>
      <c r="G298" s="5">
        <v>121577</v>
      </c>
      <c r="H298" s="5">
        <v>87980</v>
      </c>
      <c r="I298" s="5">
        <v>17343</v>
      </c>
      <c r="J298" s="5">
        <v>150</v>
      </c>
      <c r="K298" s="5">
        <v>17131</v>
      </c>
      <c r="L298" s="5">
        <v>81268</v>
      </c>
    </row>
    <row r="299" spans="1:12" ht="15.75" customHeight="1">
      <c r="A299" s="5" t="s">
        <v>128</v>
      </c>
      <c r="B299" s="5" t="s">
        <v>128</v>
      </c>
      <c r="C299" s="5" t="s">
        <v>128</v>
      </c>
      <c r="D299" s="5" t="s">
        <v>128</v>
      </c>
      <c r="E299" s="5">
        <v>64473</v>
      </c>
      <c r="F299" s="18">
        <v>44500</v>
      </c>
      <c r="G299" s="5">
        <v>55129</v>
      </c>
      <c r="H299" s="5">
        <v>45951</v>
      </c>
      <c r="I299" s="5">
        <v>10365</v>
      </c>
      <c r="J299" s="5">
        <v>51</v>
      </c>
      <c r="K299" s="5">
        <v>10270</v>
      </c>
      <c r="L299" s="5">
        <v>268723</v>
      </c>
    </row>
    <row r="300" spans="1:12" ht="15.75" customHeight="1">
      <c r="A300" s="5" t="s">
        <v>130</v>
      </c>
      <c r="B300" s="5" t="s">
        <v>130</v>
      </c>
      <c r="C300" s="5" t="s">
        <v>424</v>
      </c>
      <c r="D300" s="5" t="s">
        <v>424</v>
      </c>
      <c r="E300" s="5">
        <v>728677</v>
      </c>
      <c r="G300" s="5">
        <v>369571</v>
      </c>
      <c r="H300" s="5">
        <v>114601</v>
      </c>
      <c r="I300" s="5">
        <v>3505</v>
      </c>
      <c r="J300" s="5">
        <v>48</v>
      </c>
      <c r="K300" s="5">
        <v>3453</v>
      </c>
      <c r="L300" s="5">
        <v>358804</v>
      </c>
    </row>
    <row r="301" spans="1:12" ht="15.75" customHeight="1">
      <c r="A301" s="5" t="s">
        <v>130</v>
      </c>
      <c r="B301" s="5" t="s">
        <v>130</v>
      </c>
      <c r="C301" s="5" t="s">
        <v>425</v>
      </c>
      <c r="D301" s="5" t="s">
        <v>425</v>
      </c>
      <c r="E301" s="5">
        <v>749521</v>
      </c>
      <c r="F301" s="18">
        <v>44093</v>
      </c>
      <c r="G301" s="5">
        <v>481238</v>
      </c>
      <c r="H301" s="5">
        <v>164712</v>
      </c>
      <c r="I301" s="5">
        <v>9238</v>
      </c>
      <c r="J301" s="5">
        <v>89</v>
      </c>
      <c r="K301" s="5">
        <v>9140</v>
      </c>
      <c r="L301" s="5">
        <v>8043</v>
      </c>
    </row>
    <row r="302" spans="1:12" ht="15.75" customHeight="1">
      <c r="A302" s="5" t="s">
        <v>130</v>
      </c>
      <c r="B302" s="5" t="s">
        <v>130</v>
      </c>
      <c r="C302" s="5" t="s">
        <v>426</v>
      </c>
      <c r="D302" s="5" t="s">
        <v>426</v>
      </c>
      <c r="E302" s="5">
        <v>844979</v>
      </c>
      <c r="F302" s="18">
        <v>44227</v>
      </c>
      <c r="G302" s="5">
        <v>550087</v>
      </c>
      <c r="H302" s="5">
        <v>186066</v>
      </c>
      <c r="I302" s="5">
        <v>3670</v>
      </c>
      <c r="J302" s="5">
        <v>57</v>
      </c>
      <c r="K302" s="5">
        <v>3613</v>
      </c>
      <c r="L302" s="5">
        <v>57627</v>
      </c>
    </row>
    <row r="303" spans="1:12" ht="15.75" customHeight="1">
      <c r="A303" s="5" t="s">
        <v>130</v>
      </c>
      <c r="B303" s="5" t="s">
        <v>130</v>
      </c>
      <c r="C303" s="5" t="s">
        <v>427</v>
      </c>
      <c r="D303" s="5" t="s">
        <v>427</v>
      </c>
      <c r="E303" s="5">
        <v>1701156</v>
      </c>
      <c r="F303" s="18">
        <v>44062</v>
      </c>
      <c r="G303" s="5">
        <v>1278183</v>
      </c>
      <c r="H303" s="5">
        <v>549643</v>
      </c>
      <c r="I303" s="5">
        <v>9100</v>
      </c>
      <c r="J303" s="5">
        <v>64</v>
      </c>
      <c r="K303" s="5">
        <v>9017</v>
      </c>
      <c r="L303" s="5">
        <v>14204</v>
      </c>
    </row>
    <row r="304" spans="1:12" ht="15.75" customHeight="1">
      <c r="A304" s="5" t="s">
        <v>130</v>
      </c>
      <c r="B304" s="5" t="s">
        <v>130</v>
      </c>
      <c r="C304" s="5" t="s">
        <v>428</v>
      </c>
      <c r="D304" s="5" t="s">
        <v>428</v>
      </c>
      <c r="E304" s="5">
        <v>1385659</v>
      </c>
      <c r="F304" s="18">
        <v>44154</v>
      </c>
      <c r="G304" s="5">
        <v>788872</v>
      </c>
      <c r="H304" s="5">
        <v>225336</v>
      </c>
      <c r="I304" s="5">
        <v>8366</v>
      </c>
      <c r="J304" s="5">
        <v>90</v>
      </c>
      <c r="K304" s="5">
        <v>8267</v>
      </c>
      <c r="L304" s="5">
        <v>45771</v>
      </c>
    </row>
    <row r="305" spans="1:12" ht="15.75" customHeight="1">
      <c r="A305" s="5" t="s">
        <v>130</v>
      </c>
      <c r="B305" s="5" t="s">
        <v>130</v>
      </c>
      <c r="C305" s="5" t="s">
        <v>429</v>
      </c>
      <c r="D305" s="5" t="s">
        <v>429</v>
      </c>
      <c r="E305" s="5">
        <v>1575247</v>
      </c>
      <c r="F305" s="18">
        <v>44227</v>
      </c>
      <c r="G305" s="5">
        <v>1042931</v>
      </c>
      <c r="H305" s="5">
        <v>343674</v>
      </c>
      <c r="I305" s="5">
        <v>12905</v>
      </c>
      <c r="J305" s="5">
        <v>277</v>
      </c>
      <c r="K305" s="5">
        <v>12590</v>
      </c>
      <c r="L305" s="5">
        <v>74488</v>
      </c>
    </row>
    <row r="306" spans="1:12" ht="15.75" customHeight="1">
      <c r="A306" s="5" t="s">
        <v>130</v>
      </c>
      <c r="B306" s="5" t="s">
        <v>130</v>
      </c>
      <c r="C306" s="5" t="s">
        <v>430</v>
      </c>
      <c r="D306" s="5" t="s">
        <v>430</v>
      </c>
      <c r="E306" s="5">
        <v>1703562</v>
      </c>
      <c r="F306" s="18">
        <v>44151</v>
      </c>
      <c r="G306" s="5">
        <v>1034374</v>
      </c>
      <c r="H306" s="5">
        <v>351065</v>
      </c>
      <c r="I306" s="5">
        <v>2995</v>
      </c>
      <c r="J306" s="5">
        <v>32</v>
      </c>
      <c r="K306" s="5">
        <v>2960</v>
      </c>
      <c r="L306" s="5">
        <v>45892</v>
      </c>
    </row>
    <row r="307" spans="1:12" ht="15.75" customHeight="1">
      <c r="A307" s="5" t="s">
        <v>130</v>
      </c>
      <c r="B307" s="5" t="s">
        <v>130</v>
      </c>
      <c r="C307" s="5" t="s">
        <v>431</v>
      </c>
      <c r="D307" s="5" t="s">
        <v>431</v>
      </c>
      <c r="E307" s="5">
        <v>2368145</v>
      </c>
      <c r="F307" s="18">
        <v>44093</v>
      </c>
      <c r="G307" s="5">
        <v>2012966</v>
      </c>
      <c r="H307" s="5">
        <v>1168682</v>
      </c>
      <c r="I307" s="5">
        <v>123552</v>
      </c>
      <c r="J307" s="5">
        <v>972</v>
      </c>
      <c r="K307" s="5">
        <v>122121</v>
      </c>
      <c r="L307" s="5">
        <v>306942</v>
      </c>
    </row>
    <row r="308" spans="1:12" ht="15.75" customHeight="1">
      <c r="A308" s="5" t="s">
        <v>130</v>
      </c>
      <c r="B308" s="5" t="s">
        <v>130</v>
      </c>
      <c r="C308" s="5" t="s">
        <v>432</v>
      </c>
      <c r="D308" s="5" t="s">
        <v>432</v>
      </c>
      <c r="E308" s="5">
        <v>756993</v>
      </c>
      <c r="F308" s="18">
        <v>44061</v>
      </c>
      <c r="G308" s="5">
        <v>493618</v>
      </c>
      <c r="H308" s="5">
        <v>220909</v>
      </c>
      <c r="I308" s="5">
        <v>2568</v>
      </c>
      <c r="J308" s="5">
        <v>39</v>
      </c>
      <c r="K308" s="5">
        <v>2529</v>
      </c>
      <c r="L308" s="5">
        <v>14324</v>
      </c>
    </row>
    <row r="309" spans="1:12" ht="15.75" customHeight="1">
      <c r="A309" s="5" t="s">
        <v>130</v>
      </c>
      <c r="B309" s="5" t="s">
        <v>130</v>
      </c>
      <c r="C309" s="5" t="s">
        <v>433</v>
      </c>
      <c r="D309" s="5" t="s">
        <v>433</v>
      </c>
      <c r="E309" s="5">
        <v>1762857</v>
      </c>
      <c r="F309" s="18">
        <v>44174</v>
      </c>
      <c r="G309" s="5">
        <v>1093616</v>
      </c>
      <c r="H309" s="5">
        <v>336309</v>
      </c>
      <c r="I309" s="5">
        <v>7609</v>
      </c>
      <c r="J309" s="5">
        <v>91</v>
      </c>
      <c r="K309" s="5">
        <v>7506</v>
      </c>
      <c r="L309" s="5">
        <v>54322</v>
      </c>
    </row>
    <row r="310" spans="1:12" ht="15.75" customHeight="1">
      <c r="A310" s="5" t="s">
        <v>130</v>
      </c>
      <c r="B310" s="5" t="s">
        <v>130</v>
      </c>
      <c r="C310" s="5" t="s">
        <v>434</v>
      </c>
      <c r="D310" s="5" t="s">
        <v>434</v>
      </c>
      <c r="E310" s="5">
        <v>2090306</v>
      </c>
      <c r="F310" s="18">
        <v>44227</v>
      </c>
      <c r="G310" s="5">
        <v>1624355</v>
      </c>
      <c r="H310" s="5">
        <v>591843</v>
      </c>
      <c r="I310" s="5">
        <v>6734</v>
      </c>
      <c r="J310" s="5">
        <v>120</v>
      </c>
      <c r="K310" s="5">
        <v>6612</v>
      </c>
      <c r="L310" s="5">
        <v>82457</v>
      </c>
    </row>
    <row r="311" spans="1:12" ht="15.75" customHeight="1">
      <c r="A311" s="5" t="s">
        <v>130</v>
      </c>
      <c r="B311" s="5" t="s">
        <v>130</v>
      </c>
      <c r="C311" s="5" t="s">
        <v>435</v>
      </c>
      <c r="D311" s="5" t="s">
        <v>435</v>
      </c>
      <c r="E311" s="5">
        <v>1263703</v>
      </c>
      <c r="F311" s="18">
        <v>44093</v>
      </c>
      <c r="G311" s="5">
        <v>844557</v>
      </c>
      <c r="H311" s="5">
        <v>326505</v>
      </c>
      <c r="I311" s="5">
        <v>8120</v>
      </c>
      <c r="J311" s="5">
        <v>186</v>
      </c>
      <c r="K311" s="5">
        <v>7841</v>
      </c>
      <c r="L311" s="5">
        <v>20624</v>
      </c>
    </row>
    <row r="312" spans="1:12" ht="15.75" customHeight="1">
      <c r="A312" s="5" t="s">
        <v>130</v>
      </c>
      <c r="B312" s="5" t="s">
        <v>130</v>
      </c>
      <c r="C312" s="5" t="s">
        <v>436</v>
      </c>
      <c r="D312" s="5" t="s">
        <v>436</v>
      </c>
      <c r="E312" s="5">
        <v>786375</v>
      </c>
      <c r="F312" s="18">
        <v>44169</v>
      </c>
      <c r="G312" s="5">
        <v>560238</v>
      </c>
      <c r="H312" s="5">
        <v>296233</v>
      </c>
      <c r="I312" s="5">
        <v>6959</v>
      </c>
      <c r="J312" s="5">
        <v>78</v>
      </c>
      <c r="K312" s="5">
        <v>6874</v>
      </c>
      <c r="L312" s="5">
        <v>43801</v>
      </c>
    </row>
    <row r="313" spans="1:12" ht="15.75" customHeight="1">
      <c r="A313" s="5" t="s">
        <v>130</v>
      </c>
      <c r="B313" s="5" t="s">
        <v>130</v>
      </c>
      <c r="C313" s="5" t="s">
        <v>437</v>
      </c>
      <c r="D313" s="5" t="s">
        <v>437</v>
      </c>
      <c r="E313" s="5">
        <v>1563107</v>
      </c>
      <c r="F313" s="18">
        <v>44227</v>
      </c>
      <c r="G313" s="5">
        <v>1005266</v>
      </c>
      <c r="H313" s="5">
        <v>477219</v>
      </c>
      <c r="I313" s="5">
        <v>7723</v>
      </c>
      <c r="J313" s="5">
        <v>51</v>
      </c>
      <c r="K313" s="5">
        <v>7672</v>
      </c>
      <c r="L313" s="5">
        <v>100016</v>
      </c>
    </row>
    <row r="314" spans="1:12" ht="15.75" customHeight="1">
      <c r="A314" s="5" t="s">
        <v>130</v>
      </c>
      <c r="B314" s="5" t="s">
        <v>130</v>
      </c>
      <c r="C314" s="5" t="s">
        <v>438</v>
      </c>
      <c r="D314" s="5" t="s">
        <v>438</v>
      </c>
      <c r="E314" s="5">
        <v>2184672</v>
      </c>
      <c r="F314" s="18">
        <v>44167</v>
      </c>
      <c r="G314" s="5">
        <v>1371226</v>
      </c>
      <c r="H314" s="5">
        <v>536214</v>
      </c>
      <c r="I314" s="5">
        <v>12572</v>
      </c>
      <c r="J314" s="5">
        <v>130</v>
      </c>
      <c r="K314" s="5">
        <v>12388</v>
      </c>
      <c r="L314" s="5">
        <v>68883</v>
      </c>
    </row>
    <row r="315" spans="1:12" ht="15.75" customHeight="1">
      <c r="A315" s="5" t="s">
        <v>130</v>
      </c>
      <c r="B315" s="5" t="s">
        <v>130</v>
      </c>
      <c r="C315" s="5" t="s">
        <v>439</v>
      </c>
      <c r="D315" s="5" t="s">
        <v>439</v>
      </c>
      <c r="E315" s="5">
        <v>704218</v>
      </c>
      <c r="F315" s="18">
        <v>44020</v>
      </c>
      <c r="G315" s="5">
        <v>481366</v>
      </c>
      <c r="H315" s="5">
        <v>186341</v>
      </c>
      <c r="I315" s="5">
        <v>4623</v>
      </c>
      <c r="J315" s="5">
        <v>29</v>
      </c>
      <c r="K315" s="5">
        <v>4588</v>
      </c>
      <c r="L315" s="5">
        <v>5868</v>
      </c>
    </row>
    <row r="316" spans="1:12" ht="15.75" customHeight="1">
      <c r="A316" s="5" t="s">
        <v>130</v>
      </c>
      <c r="B316" s="5" t="s">
        <v>130</v>
      </c>
      <c r="C316" s="5" t="s">
        <v>440</v>
      </c>
      <c r="D316" s="5" t="s">
        <v>440</v>
      </c>
      <c r="E316" s="5">
        <v>1240938</v>
      </c>
      <c r="F316" s="18">
        <v>44169</v>
      </c>
      <c r="G316" s="5">
        <v>821399</v>
      </c>
      <c r="H316" s="5">
        <v>284155</v>
      </c>
      <c r="I316" s="5">
        <v>5132</v>
      </c>
      <c r="J316" s="5">
        <v>44</v>
      </c>
      <c r="K316" s="5">
        <v>5085</v>
      </c>
      <c r="L316" s="5">
        <v>42795</v>
      </c>
    </row>
    <row r="317" spans="1:12" ht="15.75" customHeight="1">
      <c r="A317" s="5" t="s">
        <v>130</v>
      </c>
      <c r="B317" s="5" t="s">
        <v>130</v>
      </c>
      <c r="C317" s="5" t="s">
        <v>441</v>
      </c>
      <c r="D317" s="5" t="s">
        <v>441</v>
      </c>
      <c r="E317" s="5">
        <v>2030543</v>
      </c>
      <c r="F317" s="18">
        <v>44169</v>
      </c>
      <c r="G317" s="5">
        <v>1452149</v>
      </c>
      <c r="H317" s="5">
        <v>730150</v>
      </c>
      <c r="I317" s="5">
        <v>53106</v>
      </c>
      <c r="J317" s="5">
        <v>633</v>
      </c>
      <c r="K317" s="5">
        <v>52427</v>
      </c>
      <c r="L317" s="5">
        <v>233249</v>
      </c>
    </row>
    <row r="318" spans="1:12" ht="15.75" customHeight="1">
      <c r="A318" s="5" t="s">
        <v>130</v>
      </c>
      <c r="B318" s="5" t="s">
        <v>130</v>
      </c>
      <c r="C318" s="5" t="s">
        <v>442</v>
      </c>
      <c r="D318" s="5" t="s">
        <v>442</v>
      </c>
      <c r="E318" s="5">
        <v>570302</v>
      </c>
      <c r="F318" s="18">
        <v>44167</v>
      </c>
      <c r="G318" s="5">
        <v>394641</v>
      </c>
      <c r="H318" s="5">
        <v>159293</v>
      </c>
      <c r="I318" s="5">
        <v>5055</v>
      </c>
      <c r="J318" s="5">
        <v>96</v>
      </c>
      <c r="K318" s="5">
        <v>4954</v>
      </c>
      <c r="L318" s="5">
        <v>39235</v>
      </c>
    </row>
    <row r="319" spans="1:12" ht="15.75" customHeight="1">
      <c r="A319" s="5" t="s">
        <v>130</v>
      </c>
      <c r="B319" s="5" t="s">
        <v>130</v>
      </c>
      <c r="C319" s="5" t="s">
        <v>443</v>
      </c>
      <c r="D319" s="5" t="s">
        <v>443</v>
      </c>
      <c r="E319" s="5">
        <v>1240975</v>
      </c>
      <c r="F319" s="18">
        <v>44169</v>
      </c>
      <c r="G319" s="5">
        <v>865566</v>
      </c>
      <c r="H319" s="5">
        <v>369945</v>
      </c>
      <c r="I319" s="5">
        <v>10688</v>
      </c>
      <c r="J319" s="5">
        <v>99</v>
      </c>
      <c r="K319" s="5">
        <v>10570</v>
      </c>
      <c r="L319" s="5">
        <v>51638</v>
      </c>
    </row>
    <row r="320" spans="1:12" ht="15.75" customHeight="1">
      <c r="A320" s="5" t="s">
        <v>130</v>
      </c>
      <c r="B320" s="5" t="s">
        <v>130</v>
      </c>
      <c r="C320" s="5" t="s">
        <v>444</v>
      </c>
      <c r="D320" s="5" t="s">
        <v>444</v>
      </c>
      <c r="E320" s="5">
        <v>3272335</v>
      </c>
      <c r="F320" s="18">
        <v>44227</v>
      </c>
      <c r="G320" s="5">
        <v>2951024</v>
      </c>
      <c r="H320" s="5">
        <v>1728945</v>
      </c>
      <c r="I320" s="5">
        <v>153230</v>
      </c>
      <c r="J320" s="5">
        <v>1391</v>
      </c>
      <c r="K320" s="5">
        <v>151410</v>
      </c>
      <c r="L320" s="5">
        <v>856881</v>
      </c>
    </row>
    <row r="321" spans="1:12" ht="15.75" customHeight="1">
      <c r="A321" s="5" t="s">
        <v>130</v>
      </c>
      <c r="B321" s="5" t="s">
        <v>130</v>
      </c>
      <c r="C321" s="5" t="s">
        <v>445</v>
      </c>
      <c r="D321" s="5" t="s">
        <v>445</v>
      </c>
      <c r="E321" s="5">
        <v>2460714</v>
      </c>
      <c r="F321" s="18">
        <v>44228</v>
      </c>
      <c r="G321" s="5">
        <v>1957070</v>
      </c>
      <c r="H321" s="5">
        <v>1099359</v>
      </c>
      <c r="I321" s="5">
        <v>50779</v>
      </c>
      <c r="J321" s="5">
        <v>670</v>
      </c>
      <c r="K321" s="5">
        <v>49896</v>
      </c>
      <c r="L321" s="5">
        <v>319312</v>
      </c>
    </row>
    <row r="322" spans="1:12" ht="15.75" customHeight="1">
      <c r="A322" s="5" t="s">
        <v>130</v>
      </c>
      <c r="B322" s="5" t="s">
        <v>130</v>
      </c>
      <c r="C322" s="5" t="s">
        <v>446</v>
      </c>
      <c r="D322" s="5" t="s">
        <v>446</v>
      </c>
      <c r="E322" s="5">
        <v>1024091</v>
      </c>
      <c r="F322" s="18">
        <v>44169</v>
      </c>
      <c r="G322" s="5">
        <v>607542</v>
      </c>
      <c r="H322" s="5">
        <v>185320</v>
      </c>
      <c r="I322" s="5">
        <v>7691</v>
      </c>
      <c r="J322" s="5">
        <v>64</v>
      </c>
      <c r="K322" s="5">
        <v>7619</v>
      </c>
      <c r="L322" s="5">
        <v>55991</v>
      </c>
    </row>
    <row r="323" spans="1:12" ht="15.75" customHeight="1">
      <c r="A323" s="5" t="s">
        <v>130</v>
      </c>
      <c r="B323" s="5" t="s">
        <v>130</v>
      </c>
      <c r="C323" s="5" t="s">
        <v>447</v>
      </c>
      <c r="D323" s="5" t="s">
        <v>447</v>
      </c>
      <c r="E323" s="5">
        <v>1291684</v>
      </c>
      <c r="F323" s="18">
        <v>44183</v>
      </c>
      <c r="G323" s="5">
        <v>865274</v>
      </c>
      <c r="H323" s="5">
        <v>306259</v>
      </c>
      <c r="I323" s="5">
        <v>9366</v>
      </c>
      <c r="J323" s="5">
        <v>120</v>
      </c>
      <c r="K323" s="5">
        <v>9242</v>
      </c>
      <c r="L323" s="5">
        <v>61511</v>
      </c>
    </row>
    <row r="324" spans="1:12" ht="15.75" customHeight="1">
      <c r="A324" s="5" t="s">
        <v>130</v>
      </c>
      <c r="B324" s="5" t="s">
        <v>130</v>
      </c>
      <c r="C324" s="5" t="s">
        <v>448</v>
      </c>
      <c r="D324" s="5" t="s">
        <v>448</v>
      </c>
      <c r="E324" s="5">
        <v>1309443</v>
      </c>
      <c r="F324" s="18">
        <v>44067</v>
      </c>
      <c r="G324" s="5">
        <v>862885</v>
      </c>
      <c r="H324" s="5">
        <v>310248</v>
      </c>
      <c r="I324" s="5">
        <v>4044</v>
      </c>
      <c r="J324" s="5">
        <v>94</v>
      </c>
      <c r="K324" s="5">
        <v>3946</v>
      </c>
      <c r="L324" s="5">
        <v>19112</v>
      </c>
    </row>
    <row r="325" spans="1:12" ht="15.75" customHeight="1">
      <c r="A325" s="5" t="s">
        <v>130</v>
      </c>
      <c r="B325" s="5" t="s">
        <v>130</v>
      </c>
      <c r="C325" s="5" t="s">
        <v>449</v>
      </c>
      <c r="D325" s="5" t="s">
        <v>449</v>
      </c>
      <c r="E325" s="5">
        <v>1872413</v>
      </c>
      <c r="F325" s="18">
        <v>44093</v>
      </c>
      <c r="G325" s="5">
        <v>1147444</v>
      </c>
      <c r="H325" s="5">
        <v>411114</v>
      </c>
      <c r="I325" s="5">
        <v>13970</v>
      </c>
      <c r="J325" s="5">
        <v>239</v>
      </c>
      <c r="K325" s="5">
        <v>13716</v>
      </c>
      <c r="L325" s="5">
        <v>45398</v>
      </c>
    </row>
    <row r="326" spans="1:12" ht="15.75" customHeight="1">
      <c r="A326" s="5" t="s">
        <v>130</v>
      </c>
      <c r="B326" s="5" t="s">
        <v>130</v>
      </c>
      <c r="C326" s="5" t="s">
        <v>450</v>
      </c>
      <c r="D326" s="5" t="s">
        <v>450</v>
      </c>
      <c r="E326" s="5">
        <v>1053522</v>
      </c>
      <c r="G326" s="5">
        <v>684882</v>
      </c>
      <c r="H326" s="5">
        <v>246724</v>
      </c>
      <c r="I326" s="5">
        <v>5188</v>
      </c>
      <c r="J326" s="5">
        <v>25</v>
      </c>
      <c r="K326" s="5">
        <v>5159</v>
      </c>
      <c r="L326" s="5">
        <v>518819</v>
      </c>
    </row>
    <row r="327" spans="1:12" ht="15.75" customHeight="1">
      <c r="A327" s="5" t="s">
        <v>130</v>
      </c>
      <c r="B327" s="5" t="s">
        <v>130</v>
      </c>
      <c r="C327" s="5" t="s">
        <v>451</v>
      </c>
      <c r="D327" s="5" t="s">
        <v>451</v>
      </c>
      <c r="E327" s="5">
        <v>1339832</v>
      </c>
      <c r="F327" s="18">
        <v>44169</v>
      </c>
      <c r="G327" s="5">
        <v>948065</v>
      </c>
      <c r="H327" s="5">
        <v>330902</v>
      </c>
      <c r="I327" s="5">
        <v>8637</v>
      </c>
      <c r="J327" s="5">
        <v>84</v>
      </c>
      <c r="K327" s="5">
        <v>8552</v>
      </c>
      <c r="L327" s="5">
        <v>57051</v>
      </c>
    </row>
    <row r="328" spans="1:12" ht="15.75" customHeight="1">
      <c r="A328" s="5" t="s">
        <v>130</v>
      </c>
      <c r="B328" s="5" t="s">
        <v>130</v>
      </c>
      <c r="C328" s="5" t="s">
        <v>452</v>
      </c>
      <c r="D328" s="5" t="s">
        <v>452</v>
      </c>
      <c r="E328" s="5">
        <v>1965137</v>
      </c>
      <c r="F328" s="18">
        <v>44228</v>
      </c>
      <c r="G328" s="5">
        <v>1295658</v>
      </c>
      <c r="H328" s="5">
        <v>582833</v>
      </c>
      <c r="I328" s="5">
        <v>8236</v>
      </c>
      <c r="J328" s="5">
        <v>95</v>
      </c>
      <c r="K328" s="5">
        <v>8135</v>
      </c>
      <c r="L328" s="5">
        <v>95085</v>
      </c>
    </row>
    <row r="329" spans="1:12" ht="15.75" customHeight="1">
      <c r="A329" s="5" t="s">
        <v>130</v>
      </c>
      <c r="B329" s="5" t="s">
        <v>130</v>
      </c>
      <c r="C329" s="5" t="s">
        <v>453</v>
      </c>
      <c r="D329" s="5" t="s">
        <v>453</v>
      </c>
      <c r="E329" s="5">
        <v>1092141</v>
      </c>
      <c r="F329" s="18">
        <v>44226</v>
      </c>
      <c r="G329" s="5">
        <v>803225</v>
      </c>
      <c r="H329" s="5">
        <v>318284</v>
      </c>
      <c r="I329" s="5">
        <v>11209</v>
      </c>
      <c r="J329" s="5">
        <v>81</v>
      </c>
      <c r="K329" s="5">
        <v>11115</v>
      </c>
      <c r="L329" s="5">
        <v>96204</v>
      </c>
    </row>
    <row r="330" spans="1:12" ht="15.75" customHeight="1">
      <c r="A330" s="5" t="s">
        <v>130</v>
      </c>
      <c r="B330" s="5" t="s">
        <v>130</v>
      </c>
      <c r="C330" s="5" t="s">
        <v>454</v>
      </c>
      <c r="D330" s="5" t="s">
        <v>454</v>
      </c>
      <c r="E330" s="5">
        <v>825958</v>
      </c>
      <c r="F330" s="18">
        <v>44169</v>
      </c>
      <c r="G330" s="5">
        <v>579489</v>
      </c>
      <c r="H330" s="5">
        <v>229183</v>
      </c>
      <c r="I330" s="5">
        <v>7926</v>
      </c>
      <c r="J330" s="5">
        <v>84</v>
      </c>
      <c r="K330" s="5">
        <v>7828</v>
      </c>
      <c r="L330" s="5">
        <v>61255</v>
      </c>
    </row>
    <row r="331" spans="1:12" ht="15.75" customHeight="1">
      <c r="A331" s="5" t="s">
        <v>130</v>
      </c>
      <c r="B331" s="5" t="s">
        <v>130</v>
      </c>
      <c r="C331" s="5" t="s">
        <v>455</v>
      </c>
      <c r="D331" s="5" t="s">
        <v>455</v>
      </c>
      <c r="E331" s="5">
        <v>46069</v>
      </c>
      <c r="F331" s="18">
        <v>44164</v>
      </c>
      <c r="G331" s="5">
        <v>0</v>
      </c>
      <c r="H331" s="5">
        <v>0</v>
      </c>
      <c r="I331" s="5">
        <v>3715</v>
      </c>
      <c r="J331" s="5">
        <v>48</v>
      </c>
      <c r="K331" s="5">
        <v>3654</v>
      </c>
      <c r="L331" s="5">
        <v>24431</v>
      </c>
    </row>
    <row r="332" spans="1:12" ht="15.75" customHeight="1">
      <c r="A332" s="5" t="s">
        <v>130</v>
      </c>
      <c r="B332" s="5" t="s">
        <v>130</v>
      </c>
      <c r="C332" s="5" t="s">
        <v>456</v>
      </c>
      <c r="D332" s="5" t="s">
        <v>456</v>
      </c>
      <c r="E332" s="5">
        <v>1016028</v>
      </c>
      <c r="G332" s="5">
        <v>600823</v>
      </c>
      <c r="H332" s="5">
        <v>168120</v>
      </c>
      <c r="I332" s="5">
        <v>7331</v>
      </c>
      <c r="J332" s="5">
        <v>63</v>
      </c>
      <c r="K332" s="5">
        <v>7250</v>
      </c>
      <c r="L332" s="5">
        <v>501519</v>
      </c>
    </row>
    <row r="333" spans="1:12" ht="15.75" customHeight="1">
      <c r="A333" s="5" t="s">
        <v>130</v>
      </c>
      <c r="B333" s="5" t="s">
        <v>130</v>
      </c>
      <c r="C333" s="5" t="s">
        <v>457</v>
      </c>
      <c r="D333" s="5" t="s">
        <v>457</v>
      </c>
      <c r="E333" s="5">
        <v>1331699</v>
      </c>
      <c r="F333" s="18">
        <v>44164</v>
      </c>
      <c r="G333" s="5">
        <v>885585</v>
      </c>
      <c r="H333" s="5">
        <v>333022</v>
      </c>
      <c r="I333" s="5">
        <v>9238</v>
      </c>
      <c r="J333" s="5">
        <v>194</v>
      </c>
      <c r="K333" s="5">
        <v>9030</v>
      </c>
      <c r="L333" s="5">
        <v>48962</v>
      </c>
    </row>
    <row r="334" spans="1:12" ht="15.75" customHeight="1">
      <c r="A334" s="5" t="s">
        <v>130</v>
      </c>
      <c r="B334" s="5" t="s">
        <v>130</v>
      </c>
      <c r="C334" s="5" t="s">
        <v>458</v>
      </c>
      <c r="D334" s="5" t="s">
        <v>458</v>
      </c>
      <c r="E334" s="5">
        <v>1546541</v>
      </c>
      <c r="F334" s="18">
        <v>44169</v>
      </c>
      <c r="G334" s="5">
        <v>1025584</v>
      </c>
      <c r="H334" s="5">
        <v>450099</v>
      </c>
      <c r="I334" s="5">
        <v>8729</v>
      </c>
      <c r="J334" s="5">
        <v>172</v>
      </c>
      <c r="K334" s="5">
        <v>8490</v>
      </c>
      <c r="L334" s="5">
        <v>50968</v>
      </c>
    </row>
    <row r="335" spans="1:12" ht="15.75" customHeight="1">
      <c r="A335" s="5" t="s">
        <v>130</v>
      </c>
      <c r="B335" s="5" t="s">
        <v>130</v>
      </c>
      <c r="C335" s="5" t="s">
        <v>459</v>
      </c>
      <c r="D335" s="5" t="s">
        <v>459</v>
      </c>
      <c r="E335" s="5">
        <v>1454483</v>
      </c>
      <c r="F335" s="18">
        <v>44164</v>
      </c>
      <c r="G335" s="5">
        <v>1026416</v>
      </c>
      <c r="H335" s="5">
        <v>457972</v>
      </c>
      <c r="I335" s="5">
        <v>17860</v>
      </c>
      <c r="J335" s="5">
        <v>385</v>
      </c>
      <c r="K335" s="5">
        <v>17438</v>
      </c>
      <c r="L335" s="5">
        <v>60666</v>
      </c>
    </row>
    <row r="336" spans="1:12" ht="15.75" customHeight="1">
      <c r="A336" s="5" t="s">
        <v>130</v>
      </c>
      <c r="B336" s="5" t="s">
        <v>130</v>
      </c>
      <c r="C336" s="5" t="s">
        <v>460</v>
      </c>
      <c r="D336" s="5" t="s">
        <v>460</v>
      </c>
      <c r="E336" s="5">
        <v>2363744</v>
      </c>
      <c r="F336" s="18">
        <v>44061</v>
      </c>
      <c r="G336" s="5">
        <v>1639826</v>
      </c>
      <c r="H336" s="5">
        <v>674779</v>
      </c>
      <c r="I336" s="5">
        <v>16433</v>
      </c>
      <c r="J336" s="5">
        <v>155</v>
      </c>
      <c r="K336" s="5">
        <v>16270</v>
      </c>
      <c r="L336" s="5">
        <v>30906</v>
      </c>
    </row>
    <row r="337" spans="1:12" ht="15.75" customHeight="1">
      <c r="A337" s="5" t="s">
        <v>130</v>
      </c>
      <c r="B337" s="5" t="s">
        <v>130</v>
      </c>
      <c r="C337" s="5" t="s">
        <v>461</v>
      </c>
      <c r="D337" s="5" t="s">
        <v>461</v>
      </c>
      <c r="E337" s="5">
        <v>2378295</v>
      </c>
      <c r="F337" s="18">
        <v>44093</v>
      </c>
      <c r="G337" s="5">
        <v>1563245</v>
      </c>
      <c r="H337" s="5">
        <v>760746</v>
      </c>
      <c r="I337" s="5">
        <v>16622</v>
      </c>
      <c r="J337" s="5">
        <v>390</v>
      </c>
      <c r="K337" s="5">
        <v>16154</v>
      </c>
      <c r="L337" s="5">
        <v>73112</v>
      </c>
    </row>
    <row r="338" spans="1:12" ht="15.75" customHeight="1">
      <c r="A338" s="5" t="s">
        <v>130</v>
      </c>
      <c r="B338" s="5" t="s">
        <v>130</v>
      </c>
      <c r="C338" s="5" t="s">
        <v>462</v>
      </c>
      <c r="D338" s="5" t="s">
        <v>462</v>
      </c>
      <c r="E338" s="5">
        <v>2228619</v>
      </c>
      <c r="F338" s="18">
        <v>44093</v>
      </c>
      <c r="G338" s="5">
        <v>1532585</v>
      </c>
      <c r="H338" s="5">
        <v>481540</v>
      </c>
      <c r="I338" s="5">
        <v>11965</v>
      </c>
      <c r="J338" s="5">
        <v>133</v>
      </c>
      <c r="K338" s="5">
        <v>11829</v>
      </c>
      <c r="L338" s="5">
        <v>34141</v>
      </c>
    </row>
    <row r="339" spans="1:12" ht="15.75" customHeight="1">
      <c r="A339" s="5" t="s">
        <v>130</v>
      </c>
      <c r="B339" s="5" t="s">
        <v>130</v>
      </c>
      <c r="C339" s="5" t="s">
        <v>463</v>
      </c>
      <c r="D339" s="5" t="s">
        <v>463</v>
      </c>
      <c r="E339" s="5">
        <v>1311008</v>
      </c>
      <c r="F339" s="18">
        <v>44164</v>
      </c>
      <c r="G339" s="5">
        <v>909045</v>
      </c>
      <c r="H339" s="5">
        <v>396375</v>
      </c>
      <c r="I339" s="5">
        <v>10136</v>
      </c>
      <c r="J339" s="5">
        <v>73</v>
      </c>
      <c r="K339" s="5">
        <v>10057</v>
      </c>
      <c r="L339" s="5">
        <v>50129</v>
      </c>
    </row>
    <row r="340" spans="1:12" ht="15.75" customHeight="1">
      <c r="A340" s="5" t="s">
        <v>130</v>
      </c>
      <c r="B340" s="5" t="s">
        <v>130</v>
      </c>
      <c r="C340" s="5" t="s">
        <v>464</v>
      </c>
      <c r="D340" s="5" t="s">
        <v>464</v>
      </c>
      <c r="E340" s="5">
        <v>1378876</v>
      </c>
      <c r="F340" s="18">
        <v>44093</v>
      </c>
      <c r="G340" s="5">
        <v>945564</v>
      </c>
      <c r="H340" s="5">
        <v>341871</v>
      </c>
      <c r="I340" s="5">
        <v>6775</v>
      </c>
      <c r="J340" s="5">
        <v>28</v>
      </c>
      <c r="K340" s="5">
        <v>6739</v>
      </c>
      <c r="L340" s="5">
        <v>18411</v>
      </c>
    </row>
    <row r="341" spans="1:12" ht="15.75" customHeight="1">
      <c r="A341" s="5" t="s">
        <v>130</v>
      </c>
      <c r="B341" s="5" t="s">
        <v>130</v>
      </c>
      <c r="C341" s="5" t="s">
        <v>465</v>
      </c>
      <c r="D341" s="5" t="s">
        <v>465</v>
      </c>
      <c r="E341" s="5">
        <v>1064989</v>
      </c>
      <c r="F341" s="18">
        <v>44093</v>
      </c>
      <c r="G341" s="5">
        <v>723227</v>
      </c>
      <c r="H341" s="5">
        <v>337272</v>
      </c>
      <c r="I341" s="5">
        <v>10085</v>
      </c>
      <c r="J341" s="5">
        <v>118</v>
      </c>
      <c r="K341" s="5">
        <v>9958</v>
      </c>
      <c r="L341" s="5">
        <v>23219</v>
      </c>
    </row>
    <row r="342" spans="1:12" ht="15.75" customHeight="1">
      <c r="A342" s="5" t="s">
        <v>130</v>
      </c>
      <c r="B342" s="5" t="s">
        <v>130</v>
      </c>
      <c r="C342" s="5" t="s">
        <v>466</v>
      </c>
      <c r="D342" s="5" t="s">
        <v>466</v>
      </c>
      <c r="E342" s="5">
        <v>1512353</v>
      </c>
      <c r="F342" s="18">
        <v>44228</v>
      </c>
      <c r="G342" s="5">
        <v>620316</v>
      </c>
      <c r="H342" s="5">
        <v>278912</v>
      </c>
      <c r="I342" s="5">
        <v>6349</v>
      </c>
      <c r="J342" s="5">
        <v>74</v>
      </c>
      <c r="K342" s="5">
        <v>6273</v>
      </c>
      <c r="L342" s="5">
        <v>59979</v>
      </c>
    </row>
    <row r="343" spans="1:12" ht="15.75" customHeight="1">
      <c r="A343" s="5" t="s">
        <v>130</v>
      </c>
      <c r="B343" s="5" t="s">
        <v>130</v>
      </c>
      <c r="C343" s="5" t="s">
        <v>467</v>
      </c>
      <c r="D343" s="5" t="s">
        <v>467</v>
      </c>
      <c r="E343" s="5">
        <v>687952</v>
      </c>
      <c r="F343" s="18">
        <v>44164</v>
      </c>
      <c r="G343" s="5">
        <v>413195</v>
      </c>
      <c r="H343" s="5">
        <v>140296</v>
      </c>
      <c r="I343" s="5">
        <v>4000</v>
      </c>
      <c r="J343" s="5">
        <v>78</v>
      </c>
      <c r="K343" s="5">
        <v>3919</v>
      </c>
      <c r="L343" s="5">
        <v>33449</v>
      </c>
    </row>
    <row r="344" spans="1:12" ht="15.75" customHeight="1">
      <c r="A344" s="5" t="s">
        <v>130</v>
      </c>
      <c r="B344" s="5" t="s">
        <v>130</v>
      </c>
      <c r="C344" s="5" t="s">
        <v>468</v>
      </c>
      <c r="D344" s="5" t="s">
        <v>468</v>
      </c>
      <c r="E344" s="5">
        <v>1725818</v>
      </c>
      <c r="F344" s="18">
        <v>44154</v>
      </c>
      <c r="G344" s="5">
        <v>1109976</v>
      </c>
      <c r="H344" s="5">
        <v>391707</v>
      </c>
      <c r="I344" s="5">
        <v>12398</v>
      </c>
      <c r="J344" s="5">
        <v>125</v>
      </c>
      <c r="K344" s="5">
        <v>12261</v>
      </c>
      <c r="L344" s="5">
        <v>53469</v>
      </c>
    </row>
    <row r="345" spans="1:12" ht="15.75" customHeight="1">
      <c r="A345" s="5" t="s">
        <v>130</v>
      </c>
      <c r="B345" s="5" t="s">
        <v>130</v>
      </c>
      <c r="C345" s="5" t="s">
        <v>469</v>
      </c>
      <c r="D345" s="5" t="s">
        <v>469</v>
      </c>
      <c r="E345" s="5">
        <v>1126515</v>
      </c>
      <c r="F345" s="18">
        <v>44038</v>
      </c>
      <c r="G345" s="5">
        <v>679862</v>
      </c>
      <c r="H345" s="5">
        <v>226632</v>
      </c>
      <c r="I345" s="5">
        <v>9219</v>
      </c>
      <c r="J345" s="5">
        <v>87</v>
      </c>
      <c r="K345" s="5">
        <v>9132</v>
      </c>
      <c r="L345" s="5">
        <v>9269</v>
      </c>
    </row>
    <row r="346" spans="1:12" ht="15.75" customHeight="1">
      <c r="A346" s="5" t="s">
        <v>130</v>
      </c>
      <c r="B346" s="5" t="s">
        <v>130</v>
      </c>
      <c r="C346" s="5" t="s">
        <v>470</v>
      </c>
      <c r="D346" s="5" t="s">
        <v>470</v>
      </c>
      <c r="E346" s="5">
        <v>1178132</v>
      </c>
      <c r="G346" s="5">
        <v>740335</v>
      </c>
      <c r="H346" s="5">
        <v>224966</v>
      </c>
      <c r="I346" s="5">
        <v>8801</v>
      </c>
      <c r="J346" s="5">
        <v>82</v>
      </c>
      <c r="K346" s="5">
        <v>8706</v>
      </c>
      <c r="L346" s="5">
        <v>581685</v>
      </c>
    </row>
    <row r="347" spans="1:12" ht="15.75" customHeight="1">
      <c r="A347" s="5" t="s">
        <v>130</v>
      </c>
      <c r="B347" s="5" t="s">
        <v>130</v>
      </c>
      <c r="C347" s="5" t="s">
        <v>471</v>
      </c>
      <c r="D347" s="5" t="s">
        <v>471</v>
      </c>
      <c r="E347" s="5">
        <v>1444920</v>
      </c>
      <c r="F347" s="18">
        <v>44164</v>
      </c>
      <c r="G347" s="5">
        <v>919592</v>
      </c>
      <c r="H347" s="5">
        <v>293885</v>
      </c>
      <c r="I347" s="5">
        <v>6863</v>
      </c>
      <c r="J347" s="5">
        <v>114</v>
      </c>
      <c r="K347" s="5">
        <v>6742</v>
      </c>
      <c r="L347" s="5">
        <v>46442</v>
      </c>
    </row>
    <row r="348" spans="1:12" ht="15.75" customHeight="1">
      <c r="A348" s="5" t="s">
        <v>130</v>
      </c>
      <c r="B348" s="5" t="s">
        <v>130</v>
      </c>
      <c r="C348" s="5" t="s">
        <v>472</v>
      </c>
      <c r="D348" s="5" t="s">
        <v>472</v>
      </c>
      <c r="E348" s="5">
        <v>1986864</v>
      </c>
      <c r="F348" s="18">
        <v>44093</v>
      </c>
      <c r="G348" s="5">
        <v>1452247</v>
      </c>
      <c r="H348" s="5">
        <v>836514</v>
      </c>
      <c r="I348" s="5">
        <v>18903</v>
      </c>
      <c r="J348" s="5">
        <v>172</v>
      </c>
      <c r="K348" s="5">
        <v>18720</v>
      </c>
      <c r="L348" s="5">
        <v>41082</v>
      </c>
    </row>
    <row r="349" spans="1:12" ht="15.75" customHeight="1">
      <c r="A349" s="5" t="s">
        <v>130</v>
      </c>
      <c r="B349" s="5" t="s">
        <v>130</v>
      </c>
      <c r="C349" s="5" t="s">
        <v>473</v>
      </c>
      <c r="D349" s="5" t="s">
        <v>473</v>
      </c>
      <c r="E349" s="5">
        <v>643579</v>
      </c>
      <c r="F349" s="18">
        <v>44154</v>
      </c>
      <c r="G349" s="5">
        <v>455492</v>
      </c>
      <c r="H349" s="5">
        <v>196492</v>
      </c>
      <c r="I349" s="5">
        <v>6294</v>
      </c>
      <c r="J349" s="5">
        <v>63</v>
      </c>
      <c r="K349" s="5">
        <v>6224</v>
      </c>
      <c r="L349" s="5">
        <v>57958</v>
      </c>
    </row>
    <row r="350" spans="1:12" ht="15.75" customHeight="1">
      <c r="A350" s="5" t="s">
        <v>130</v>
      </c>
      <c r="B350" s="5" t="s">
        <v>130</v>
      </c>
      <c r="C350" s="5" t="s">
        <v>474</v>
      </c>
      <c r="D350" s="5" t="s">
        <v>474</v>
      </c>
      <c r="E350" s="5">
        <v>1458212</v>
      </c>
      <c r="F350" s="18">
        <v>44169</v>
      </c>
      <c r="G350" s="5">
        <v>975291</v>
      </c>
      <c r="H350" s="5">
        <v>349024</v>
      </c>
      <c r="I350" s="5">
        <v>11922</v>
      </c>
      <c r="J350" s="5">
        <v>237</v>
      </c>
      <c r="K350" s="5">
        <v>11677</v>
      </c>
      <c r="L350" s="5">
        <v>71896</v>
      </c>
    </row>
    <row r="351" spans="1:12" ht="15.75" customHeight="1">
      <c r="A351" s="5" t="s">
        <v>132</v>
      </c>
      <c r="B351" s="5" t="s">
        <v>132</v>
      </c>
      <c r="C351" s="5" t="s">
        <v>475</v>
      </c>
      <c r="D351" s="5" t="s">
        <v>475</v>
      </c>
      <c r="E351" s="5">
        <v>4543083</v>
      </c>
      <c r="F351" s="18">
        <v>44031</v>
      </c>
      <c r="G351" s="5">
        <v>2468837</v>
      </c>
      <c r="H351" s="5">
        <v>881402</v>
      </c>
      <c r="I351" s="5">
        <v>339457</v>
      </c>
      <c r="J351" s="5">
        <v>7043</v>
      </c>
      <c r="K351" s="5">
        <v>330122</v>
      </c>
      <c r="L351" s="5">
        <v>180805</v>
      </c>
    </row>
    <row r="352" spans="1:12" ht="15.75" customHeight="1">
      <c r="A352" s="5" t="s">
        <v>132</v>
      </c>
      <c r="B352" s="5" t="s">
        <v>132</v>
      </c>
      <c r="C352" s="5" t="s">
        <v>476</v>
      </c>
      <c r="D352" s="5" t="s">
        <v>476</v>
      </c>
      <c r="E352" s="5">
        <v>1818617</v>
      </c>
      <c r="G352" s="5">
        <v>760099</v>
      </c>
      <c r="H352" s="5">
        <v>357931</v>
      </c>
      <c r="I352" s="5">
        <v>58764</v>
      </c>
      <c r="J352" s="5">
        <v>1425</v>
      </c>
      <c r="K352" s="5">
        <v>57318</v>
      </c>
      <c r="L352" s="5">
        <v>920504</v>
      </c>
    </row>
    <row r="353" spans="1:12" ht="15.75" customHeight="1">
      <c r="A353" s="5" t="s">
        <v>132</v>
      </c>
      <c r="B353" s="5" t="s">
        <v>132</v>
      </c>
      <c r="C353" s="5" t="s">
        <v>477</v>
      </c>
      <c r="D353" s="5" t="s">
        <v>477</v>
      </c>
      <c r="E353" s="5">
        <v>2887826</v>
      </c>
      <c r="G353" s="5">
        <v>1241168</v>
      </c>
      <c r="H353" s="5">
        <v>548807</v>
      </c>
      <c r="I353" s="5">
        <v>96231</v>
      </c>
      <c r="J353" s="5">
        <v>1594</v>
      </c>
      <c r="K353" s="5">
        <v>94618</v>
      </c>
      <c r="L353" s="5">
        <v>1463150</v>
      </c>
    </row>
    <row r="354" spans="1:12" ht="15.75" customHeight="1">
      <c r="A354" s="5" t="s">
        <v>132</v>
      </c>
      <c r="B354" s="5" t="s">
        <v>132</v>
      </c>
      <c r="C354" s="5" t="s">
        <v>478</v>
      </c>
      <c r="D354" s="5" t="s">
        <v>478</v>
      </c>
      <c r="E354" s="5">
        <v>3695928</v>
      </c>
      <c r="F354" s="18">
        <v>43981</v>
      </c>
      <c r="G354" s="5">
        <v>1772420</v>
      </c>
      <c r="H354" s="5">
        <v>723304</v>
      </c>
      <c r="I354" s="5">
        <v>155331</v>
      </c>
      <c r="J354" s="5">
        <v>4251</v>
      </c>
      <c r="K354" s="5">
        <v>150615</v>
      </c>
      <c r="L354" s="5">
        <v>89465</v>
      </c>
    </row>
    <row r="355" spans="1:12" ht="15.75" customHeight="1">
      <c r="A355" s="5" t="s">
        <v>132</v>
      </c>
      <c r="B355" s="5" t="s">
        <v>132</v>
      </c>
      <c r="C355" s="5" t="s">
        <v>479</v>
      </c>
      <c r="D355" s="5" t="s">
        <v>479</v>
      </c>
      <c r="E355" s="5">
        <v>2585962</v>
      </c>
      <c r="F355" s="18">
        <v>44115</v>
      </c>
      <c r="G355" s="5">
        <v>1145382</v>
      </c>
      <c r="H355" s="5">
        <v>485615</v>
      </c>
      <c r="I355" s="5">
        <v>103749</v>
      </c>
      <c r="J355" s="5">
        <v>2806</v>
      </c>
      <c r="K355" s="5">
        <v>100803</v>
      </c>
      <c r="L355" s="5">
        <v>163362</v>
      </c>
    </row>
    <row r="356" spans="1:12" ht="15.75" customHeight="1">
      <c r="A356" s="5" t="s">
        <v>132</v>
      </c>
      <c r="B356" s="5" t="s">
        <v>132</v>
      </c>
      <c r="C356" s="5" t="s">
        <v>480</v>
      </c>
      <c r="D356" s="5" t="s">
        <v>480</v>
      </c>
      <c r="E356" s="5">
        <v>1198810</v>
      </c>
      <c r="F356" s="18">
        <v>44115</v>
      </c>
      <c r="G356" s="5">
        <v>825867</v>
      </c>
      <c r="H356" s="5">
        <v>421585</v>
      </c>
      <c r="I356" s="5">
        <v>60080</v>
      </c>
      <c r="J356" s="5">
        <v>1123</v>
      </c>
      <c r="K356" s="5">
        <v>58945</v>
      </c>
      <c r="L356" s="5">
        <v>84235</v>
      </c>
    </row>
    <row r="357" spans="1:12" ht="15.75" customHeight="1">
      <c r="A357" s="5" t="s">
        <v>132</v>
      </c>
      <c r="B357" s="5" t="s">
        <v>132</v>
      </c>
      <c r="C357" s="5" t="s">
        <v>481</v>
      </c>
      <c r="D357" s="5" t="s">
        <v>481</v>
      </c>
      <c r="E357" s="5">
        <v>2588039</v>
      </c>
      <c r="F357" s="18">
        <v>44226</v>
      </c>
      <c r="G357" s="5">
        <v>1136679</v>
      </c>
      <c r="H357" s="5">
        <v>512944</v>
      </c>
      <c r="I357" s="5">
        <v>85520</v>
      </c>
      <c r="J357" s="5">
        <v>797</v>
      </c>
      <c r="K357" s="5">
        <v>84710</v>
      </c>
      <c r="L357" s="5">
        <v>158634</v>
      </c>
    </row>
    <row r="358" spans="1:12" ht="15.75" customHeight="1">
      <c r="A358" s="5" t="s">
        <v>132</v>
      </c>
      <c r="B358" s="5" t="s">
        <v>132</v>
      </c>
      <c r="C358" s="5" t="s">
        <v>482</v>
      </c>
      <c r="D358" s="5" t="s">
        <v>482</v>
      </c>
      <c r="E358" s="5">
        <v>2194262</v>
      </c>
      <c r="F358" s="18">
        <v>44226</v>
      </c>
      <c r="G358" s="5">
        <v>1335017</v>
      </c>
      <c r="H358" s="5">
        <v>458690</v>
      </c>
      <c r="I358" s="5">
        <v>88968</v>
      </c>
      <c r="J358" s="5">
        <v>1560</v>
      </c>
      <c r="K358" s="5">
        <v>87387</v>
      </c>
      <c r="L358" s="5">
        <v>244293</v>
      </c>
    </row>
    <row r="359" spans="1:12" ht="15.75" customHeight="1">
      <c r="A359" s="5" t="s">
        <v>132</v>
      </c>
      <c r="B359" s="5" t="s">
        <v>132</v>
      </c>
      <c r="C359" s="5" t="s">
        <v>483</v>
      </c>
      <c r="D359" s="5" t="s">
        <v>483</v>
      </c>
      <c r="E359" s="5">
        <v>2048781</v>
      </c>
      <c r="F359" s="18">
        <v>44115</v>
      </c>
      <c r="G359" s="5">
        <v>1007007</v>
      </c>
      <c r="H359" s="5">
        <v>476051</v>
      </c>
      <c r="I359" s="5">
        <v>46172</v>
      </c>
      <c r="J359" s="5">
        <v>654</v>
      </c>
      <c r="K359" s="5">
        <v>45501</v>
      </c>
      <c r="L359" s="5">
        <v>113178</v>
      </c>
    </row>
    <row r="360" spans="1:12" ht="15.75" customHeight="1">
      <c r="A360" s="5" t="s">
        <v>132</v>
      </c>
      <c r="B360" s="5" t="s">
        <v>132</v>
      </c>
      <c r="C360" s="5" t="s">
        <v>484</v>
      </c>
      <c r="D360" s="5" t="s">
        <v>484</v>
      </c>
      <c r="E360" s="5">
        <v>1071795</v>
      </c>
      <c r="F360" s="18">
        <v>44035</v>
      </c>
      <c r="G360" s="5">
        <v>540319</v>
      </c>
      <c r="H360" s="5">
        <v>231208</v>
      </c>
      <c r="I360" s="5">
        <v>30440</v>
      </c>
      <c r="J360" s="5">
        <v>669</v>
      </c>
      <c r="K360" s="5">
        <v>29735</v>
      </c>
      <c r="L360" s="5">
        <v>27213</v>
      </c>
    </row>
    <row r="361" spans="1:12" ht="15.75" customHeight="1">
      <c r="A361" s="5" t="s">
        <v>132</v>
      </c>
      <c r="B361" s="5" t="s">
        <v>132</v>
      </c>
      <c r="C361" s="5" t="s">
        <v>485</v>
      </c>
      <c r="D361" s="5" t="s">
        <v>485</v>
      </c>
      <c r="E361" s="5">
        <v>1322331</v>
      </c>
      <c r="F361" s="18">
        <v>44225</v>
      </c>
      <c r="G361" s="5">
        <v>888961</v>
      </c>
      <c r="H361" s="5">
        <v>469980</v>
      </c>
      <c r="I361" s="5">
        <v>40519</v>
      </c>
      <c r="J361" s="5">
        <v>569</v>
      </c>
      <c r="K361" s="5">
        <v>39941</v>
      </c>
      <c r="L361" s="5">
        <v>150405</v>
      </c>
    </row>
    <row r="362" spans="1:12" ht="15.75" customHeight="1">
      <c r="A362" s="5" t="s">
        <v>132</v>
      </c>
      <c r="B362" s="5" t="s">
        <v>132</v>
      </c>
      <c r="C362" s="5" t="s">
        <v>486</v>
      </c>
      <c r="D362" s="5" t="s">
        <v>486</v>
      </c>
      <c r="E362" s="5">
        <v>1178973</v>
      </c>
      <c r="F362" s="18">
        <v>44046</v>
      </c>
      <c r="G362" s="5">
        <v>537442</v>
      </c>
      <c r="H362" s="5">
        <v>201000</v>
      </c>
      <c r="I362" s="5">
        <v>18475</v>
      </c>
      <c r="J362" s="5">
        <v>506</v>
      </c>
      <c r="K362" s="5">
        <v>17949</v>
      </c>
      <c r="L362" s="5">
        <v>16034</v>
      </c>
    </row>
    <row r="363" spans="1:12" ht="15.75" customHeight="1">
      <c r="A363" s="5" t="s">
        <v>132</v>
      </c>
      <c r="B363" s="5" t="s">
        <v>132</v>
      </c>
      <c r="C363" s="5" t="s">
        <v>487</v>
      </c>
      <c r="D363" s="5" t="s">
        <v>487</v>
      </c>
      <c r="E363" s="5">
        <v>4224442</v>
      </c>
      <c r="F363" s="18">
        <v>44226</v>
      </c>
      <c r="G363" s="5">
        <v>2085101</v>
      </c>
      <c r="H363" s="5">
        <v>699544</v>
      </c>
      <c r="I363" s="5">
        <v>139934</v>
      </c>
      <c r="J363" s="5">
        <v>2714</v>
      </c>
      <c r="K363" s="5">
        <v>137178</v>
      </c>
      <c r="L363" s="5">
        <v>499165</v>
      </c>
    </row>
    <row r="364" spans="1:12" ht="15.75" customHeight="1">
      <c r="A364" s="5" t="s">
        <v>132</v>
      </c>
      <c r="B364" s="5" t="s">
        <v>132</v>
      </c>
      <c r="C364" s="5" t="s">
        <v>488</v>
      </c>
      <c r="D364" s="5" t="s">
        <v>488</v>
      </c>
      <c r="E364" s="5">
        <v>1958483</v>
      </c>
      <c r="F364" s="18">
        <v>44226</v>
      </c>
      <c r="G364" s="5">
        <v>1081253</v>
      </c>
      <c r="H364" s="5">
        <v>413822</v>
      </c>
      <c r="I364" s="5">
        <v>60615</v>
      </c>
      <c r="J364" s="5">
        <v>1209</v>
      </c>
      <c r="K364" s="5">
        <v>59382</v>
      </c>
      <c r="L364" s="5">
        <v>147354</v>
      </c>
    </row>
    <row r="365" spans="1:12" ht="15.75" customHeight="1">
      <c r="A365" s="5" t="s">
        <v>132</v>
      </c>
      <c r="B365" s="5" t="s">
        <v>132</v>
      </c>
      <c r="C365" s="5" t="s">
        <v>489</v>
      </c>
      <c r="D365" s="5" t="s">
        <v>489</v>
      </c>
      <c r="E365" s="5">
        <v>3874015</v>
      </c>
      <c r="G365" s="5">
        <v>2536731</v>
      </c>
      <c r="H365" s="5">
        <v>1043329</v>
      </c>
      <c r="I365" s="5">
        <v>206671</v>
      </c>
      <c r="J365" s="5">
        <v>5847</v>
      </c>
      <c r="K365" s="5">
        <v>200699</v>
      </c>
      <c r="L365" s="5">
        <v>2001602</v>
      </c>
    </row>
    <row r="366" spans="1:12" ht="15.75" customHeight="1">
      <c r="A366" s="5" t="s">
        <v>132</v>
      </c>
      <c r="B366" s="5" t="s">
        <v>132</v>
      </c>
      <c r="C366" s="5" t="s">
        <v>490</v>
      </c>
      <c r="D366" s="5" t="s">
        <v>490</v>
      </c>
      <c r="E366" s="5">
        <v>2455543</v>
      </c>
      <c r="G366" s="5">
        <v>1182476</v>
      </c>
      <c r="H366" s="5">
        <v>507616</v>
      </c>
      <c r="I366" s="5">
        <v>92133</v>
      </c>
      <c r="J366" s="5">
        <v>2437</v>
      </c>
      <c r="K366" s="5">
        <v>89608</v>
      </c>
      <c r="L366" s="5">
        <v>1249282</v>
      </c>
    </row>
    <row r="367" spans="1:12" ht="15.75" customHeight="1">
      <c r="A367" s="5" t="s">
        <v>132</v>
      </c>
      <c r="B367" s="5" t="s">
        <v>132</v>
      </c>
      <c r="C367" s="5" t="s">
        <v>491</v>
      </c>
      <c r="D367" s="5" t="s">
        <v>491</v>
      </c>
      <c r="E367" s="5">
        <v>12442373</v>
      </c>
      <c r="F367" s="18">
        <v>44225</v>
      </c>
      <c r="G367" s="5">
        <v>9115615</v>
      </c>
      <c r="H367" s="5">
        <v>5564204</v>
      </c>
      <c r="I367" s="5">
        <v>756749</v>
      </c>
      <c r="J367" s="5">
        <v>16247</v>
      </c>
      <c r="K367" s="5">
        <v>733318</v>
      </c>
      <c r="L367" s="5">
        <v>3168087</v>
      </c>
    </row>
    <row r="368" spans="1:12" ht="15.75" customHeight="1">
      <c r="A368" s="5" t="s">
        <v>132</v>
      </c>
      <c r="B368" s="5" t="s">
        <v>132</v>
      </c>
      <c r="C368" s="5" t="s">
        <v>492</v>
      </c>
      <c r="D368" s="5" t="s">
        <v>492</v>
      </c>
      <c r="E368" s="5">
        <v>4653171</v>
      </c>
      <c r="F368" s="18">
        <v>44122</v>
      </c>
      <c r="G368" s="5">
        <v>3006439</v>
      </c>
      <c r="H368" s="5">
        <v>1460890</v>
      </c>
      <c r="I368" s="5">
        <v>493607</v>
      </c>
      <c r="J368" s="5">
        <v>9128</v>
      </c>
      <c r="K368" s="5">
        <v>484334</v>
      </c>
      <c r="L368" s="5">
        <v>628886</v>
      </c>
    </row>
    <row r="369" spans="1:12" ht="15.75" customHeight="1">
      <c r="A369" s="5" t="s">
        <v>132</v>
      </c>
      <c r="B369" s="5" t="s">
        <v>132</v>
      </c>
      <c r="C369" s="5" t="s">
        <v>493</v>
      </c>
      <c r="D369" s="5" t="s">
        <v>493</v>
      </c>
      <c r="E369" s="5">
        <v>3356566</v>
      </c>
      <c r="F369" s="18">
        <v>44138</v>
      </c>
      <c r="G369" s="5">
        <v>1560558</v>
      </c>
      <c r="H369" s="5">
        <v>560812</v>
      </c>
      <c r="I369" s="5">
        <v>90409</v>
      </c>
      <c r="J369" s="5">
        <v>2658</v>
      </c>
      <c r="K369" s="5">
        <v>87721</v>
      </c>
      <c r="L369" s="5">
        <v>162523</v>
      </c>
    </row>
    <row r="370" spans="1:12" ht="15.75" customHeight="1">
      <c r="A370" s="5" t="s">
        <v>132</v>
      </c>
      <c r="B370" s="5" t="s">
        <v>132</v>
      </c>
      <c r="C370" s="5" t="s">
        <v>494</v>
      </c>
      <c r="D370" s="5" t="s">
        <v>494</v>
      </c>
      <c r="E370" s="5">
        <v>1646177</v>
      </c>
      <c r="F370" s="18">
        <v>44177</v>
      </c>
      <c r="G370" s="5">
        <v>723850</v>
      </c>
      <c r="H370" s="5">
        <v>342054</v>
      </c>
      <c r="I370" s="5">
        <v>40006</v>
      </c>
      <c r="J370" s="5">
        <v>948</v>
      </c>
      <c r="K370" s="5">
        <v>39054</v>
      </c>
      <c r="L370" s="5">
        <v>57743</v>
      </c>
    </row>
    <row r="371" spans="1:12" ht="15.75" customHeight="1">
      <c r="A371" s="5" t="s">
        <v>132</v>
      </c>
      <c r="B371" s="5" t="s">
        <v>132</v>
      </c>
      <c r="C371" s="5" t="s">
        <v>495</v>
      </c>
      <c r="D371" s="5" t="s">
        <v>495</v>
      </c>
      <c r="E371" s="5">
        <v>6109052</v>
      </c>
      <c r="F371" s="18">
        <v>44226</v>
      </c>
      <c r="G371" s="5">
        <v>3471046</v>
      </c>
      <c r="H371" s="5">
        <v>1299122</v>
      </c>
      <c r="I371" s="5">
        <v>410681</v>
      </c>
      <c r="J371" s="5">
        <v>8679</v>
      </c>
      <c r="K371" s="5">
        <v>401418</v>
      </c>
      <c r="L371" s="5">
        <v>703737</v>
      </c>
    </row>
    <row r="372" spans="1:12" ht="15.75" customHeight="1">
      <c r="A372" s="5" t="s">
        <v>132</v>
      </c>
      <c r="B372" s="5" t="s">
        <v>132</v>
      </c>
      <c r="C372" s="5" t="s">
        <v>496</v>
      </c>
      <c r="D372" s="5" t="s">
        <v>496</v>
      </c>
      <c r="E372" s="5">
        <v>1660311</v>
      </c>
      <c r="F372" s="18">
        <v>44203</v>
      </c>
      <c r="G372" s="5">
        <v>803192</v>
      </c>
      <c r="H372" s="5">
        <v>308210</v>
      </c>
      <c r="I372" s="5">
        <v>67828</v>
      </c>
      <c r="J372" s="5">
        <v>1963</v>
      </c>
      <c r="K372" s="5">
        <v>65577</v>
      </c>
      <c r="L372" s="5">
        <v>143364</v>
      </c>
    </row>
    <row r="373" spans="1:12" ht="15.75" customHeight="1">
      <c r="A373" s="5" t="s">
        <v>132</v>
      </c>
      <c r="B373" s="5" t="s">
        <v>132</v>
      </c>
      <c r="C373" s="5" t="s">
        <v>497</v>
      </c>
      <c r="D373" s="5" t="s">
        <v>497</v>
      </c>
      <c r="E373" s="5">
        <v>2990116</v>
      </c>
      <c r="F373" s="18">
        <v>44226</v>
      </c>
      <c r="G373" s="5">
        <v>1869199</v>
      </c>
      <c r="H373" s="5">
        <v>678741</v>
      </c>
      <c r="I373" s="5">
        <v>138013</v>
      </c>
      <c r="J373" s="5">
        <v>3282</v>
      </c>
      <c r="K373" s="5">
        <v>134309</v>
      </c>
      <c r="L373" s="5">
        <v>388730</v>
      </c>
    </row>
    <row r="374" spans="1:12" ht="15.75" customHeight="1">
      <c r="A374" s="5" t="s">
        <v>132</v>
      </c>
      <c r="B374" s="5" t="s">
        <v>132</v>
      </c>
      <c r="C374" s="5" t="s">
        <v>498</v>
      </c>
      <c r="D374" s="5" t="s">
        <v>498</v>
      </c>
      <c r="E374" s="5">
        <v>1835982</v>
      </c>
      <c r="F374" s="18">
        <v>44226</v>
      </c>
      <c r="G374" s="5">
        <v>905874</v>
      </c>
      <c r="H374" s="5">
        <v>378183</v>
      </c>
      <c r="I374" s="5">
        <v>52362</v>
      </c>
      <c r="J374" s="5">
        <v>1233</v>
      </c>
      <c r="K374" s="5">
        <v>51078</v>
      </c>
      <c r="L374" s="5">
        <v>137118</v>
      </c>
    </row>
    <row r="375" spans="1:12" ht="15.75" customHeight="1">
      <c r="A375" s="5" t="s">
        <v>132</v>
      </c>
      <c r="B375" s="5" t="s">
        <v>132</v>
      </c>
      <c r="C375" s="5" t="s">
        <v>499</v>
      </c>
      <c r="D375" s="5" t="s">
        <v>499</v>
      </c>
      <c r="E375" s="5">
        <v>9426959</v>
      </c>
      <c r="F375" s="18">
        <v>44208</v>
      </c>
      <c r="G375" s="5">
        <v>7843130</v>
      </c>
      <c r="H375" s="5">
        <v>4264808</v>
      </c>
      <c r="I375" s="5">
        <v>1154776</v>
      </c>
      <c r="J375" s="5">
        <v>19594</v>
      </c>
      <c r="K375" s="5">
        <v>1131401</v>
      </c>
      <c r="L375" s="5">
        <v>674515</v>
      </c>
    </row>
    <row r="376" spans="1:12" ht="15.75" customHeight="1">
      <c r="A376" s="5" t="s">
        <v>132</v>
      </c>
      <c r="B376" s="5" t="s">
        <v>132</v>
      </c>
      <c r="C376" s="5" t="s">
        <v>500</v>
      </c>
      <c r="D376" s="5" t="s">
        <v>500</v>
      </c>
      <c r="E376" s="5">
        <v>2635394</v>
      </c>
      <c r="F376" s="18">
        <v>44224</v>
      </c>
      <c r="G376" s="5">
        <v>1859507</v>
      </c>
      <c r="H376" s="5">
        <v>774913</v>
      </c>
      <c r="I376" s="5">
        <v>195958</v>
      </c>
      <c r="J376" s="5">
        <v>4551</v>
      </c>
      <c r="K376" s="5">
        <v>190759</v>
      </c>
      <c r="L376" s="5">
        <v>402067</v>
      </c>
    </row>
    <row r="377" spans="1:12" ht="15.75" customHeight="1">
      <c r="A377" s="5" t="s">
        <v>132</v>
      </c>
      <c r="B377" s="5" t="s">
        <v>132</v>
      </c>
      <c r="C377" s="5" t="s">
        <v>501</v>
      </c>
      <c r="D377" s="5" t="s">
        <v>501</v>
      </c>
      <c r="E377" s="5">
        <v>1612672</v>
      </c>
      <c r="G377" s="5">
        <v>920151</v>
      </c>
      <c r="H377" s="5">
        <v>388703</v>
      </c>
      <c r="I377" s="5">
        <v>78950</v>
      </c>
      <c r="J377" s="5">
        <v>2478</v>
      </c>
      <c r="K377" s="5">
        <v>76292</v>
      </c>
      <c r="L377" s="5">
        <v>829684</v>
      </c>
    </row>
    <row r="378" spans="1:12" ht="15.75" customHeight="1">
      <c r="A378" s="5" t="s">
        <v>132</v>
      </c>
      <c r="B378" s="5" t="s">
        <v>132</v>
      </c>
      <c r="C378" s="5" t="s">
        <v>502</v>
      </c>
      <c r="D378" s="5" t="s">
        <v>502</v>
      </c>
      <c r="E378" s="5">
        <v>2820575</v>
      </c>
      <c r="G378" s="5">
        <v>1810980</v>
      </c>
      <c r="H378" s="5">
        <v>802877</v>
      </c>
      <c r="I378" s="5">
        <v>209771</v>
      </c>
      <c r="J378" s="5">
        <v>5613</v>
      </c>
      <c r="K378" s="5">
        <v>203673</v>
      </c>
      <c r="L378" s="5">
        <v>1486967</v>
      </c>
    </row>
    <row r="379" spans="1:12" ht="15.75" customHeight="1">
      <c r="A379" s="5" t="s">
        <v>132</v>
      </c>
      <c r="B379" s="5" t="s">
        <v>132</v>
      </c>
      <c r="C379" s="5" t="s">
        <v>503</v>
      </c>
      <c r="D379" s="5" t="s">
        <v>503</v>
      </c>
      <c r="E379" s="5">
        <v>3003922</v>
      </c>
      <c r="F379" s="18">
        <v>44226</v>
      </c>
      <c r="G379" s="5">
        <v>1963730</v>
      </c>
      <c r="H379" s="5">
        <v>865197</v>
      </c>
      <c r="I379" s="5">
        <v>250414</v>
      </c>
      <c r="J379" s="5">
        <v>6428</v>
      </c>
      <c r="K379" s="5">
        <v>243482</v>
      </c>
      <c r="L379" s="5">
        <v>437949</v>
      </c>
    </row>
    <row r="380" spans="1:12" ht="15.75" customHeight="1">
      <c r="A380" s="5" t="s">
        <v>132</v>
      </c>
      <c r="B380" s="5" t="s">
        <v>132</v>
      </c>
      <c r="C380" s="5" t="s">
        <v>504</v>
      </c>
      <c r="D380" s="5" t="s">
        <v>504</v>
      </c>
      <c r="E380" s="5">
        <v>848868</v>
      </c>
      <c r="G380" s="5">
        <v>524896</v>
      </c>
      <c r="H380" s="5">
        <v>279051</v>
      </c>
      <c r="I380" s="5">
        <v>52783</v>
      </c>
      <c r="J380" s="5">
        <v>1434</v>
      </c>
      <c r="K380" s="5">
        <v>50987</v>
      </c>
      <c r="L380" s="5">
        <v>442336</v>
      </c>
    </row>
    <row r="381" spans="1:12" ht="15.75" customHeight="1">
      <c r="A381" s="5" t="s">
        <v>132</v>
      </c>
      <c r="B381" s="5" t="s">
        <v>132</v>
      </c>
      <c r="C381" s="5" t="s">
        <v>505</v>
      </c>
      <c r="D381" s="5" t="s">
        <v>505</v>
      </c>
      <c r="E381" s="5">
        <v>4315527</v>
      </c>
      <c r="F381" s="18">
        <v>44226</v>
      </c>
      <c r="G381" s="5">
        <v>2242339</v>
      </c>
      <c r="H381" s="5">
        <v>690069</v>
      </c>
      <c r="I381" s="5">
        <v>210466</v>
      </c>
      <c r="J381" s="5">
        <v>5551</v>
      </c>
      <c r="K381" s="5">
        <v>204364</v>
      </c>
      <c r="L381" s="5">
        <v>734499</v>
      </c>
    </row>
    <row r="382" spans="1:12" ht="15.75" customHeight="1">
      <c r="A382" s="5" t="s">
        <v>132</v>
      </c>
      <c r="B382" s="5" t="s">
        <v>132</v>
      </c>
      <c r="C382" s="5" t="s">
        <v>506</v>
      </c>
      <c r="D382" s="5" t="s">
        <v>506</v>
      </c>
      <c r="E382" s="5">
        <v>11060148</v>
      </c>
      <c r="F382" s="18">
        <v>44139</v>
      </c>
      <c r="G382" s="5">
        <v>5484839</v>
      </c>
      <c r="H382" s="5">
        <v>2751182</v>
      </c>
      <c r="I382" s="5">
        <v>610128</v>
      </c>
      <c r="J382" s="5">
        <v>11462</v>
      </c>
      <c r="K382" s="5">
        <v>597141</v>
      </c>
      <c r="L382" s="5">
        <v>1534689</v>
      </c>
    </row>
    <row r="383" spans="1:12" ht="15.75" customHeight="1">
      <c r="A383" s="5" t="s">
        <v>132</v>
      </c>
      <c r="B383" s="5" t="s">
        <v>132</v>
      </c>
      <c r="C383" s="5" t="s">
        <v>507</v>
      </c>
      <c r="D383" s="5" t="s">
        <v>507</v>
      </c>
      <c r="E383" s="5">
        <v>1296157</v>
      </c>
      <c r="F383" s="18">
        <v>44135</v>
      </c>
      <c r="G383" s="5">
        <v>755863</v>
      </c>
      <c r="H383" s="5">
        <v>314899</v>
      </c>
      <c r="I383" s="5">
        <v>57344</v>
      </c>
      <c r="J383" s="5">
        <v>1217</v>
      </c>
      <c r="K383" s="5">
        <v>55956</v>
      </c>
      <c r="L383" s="5">
        <v>81037</v>
      </c>
    </row>
    <row r="384" spans="1:12" ht="15.75" customHeight="1">
      <c r="A384" s="5" t="s">
        <v>132</v>
      </c>
      <c r="B384" s="5" t="s">
        <v>132</v>
      </c>
      <c r="C384" s="5" t="s">
        <v>508</v>
      </c>
      <c r="D384" s="5" t="s">
        <v>508</v>
      </c>
      <c r="E384" s="5">
        <v>1196714</v>
      </c>
      <c r="G384" s="5">
        <v>579042</v>
      </c>
      <c r="H384" s="5">
        <v>321710</v>
      </c>
      <c r="I384" s="5">
        <v>41663</v>
      </c>
      <c r="J384" s="5">
        <v>637</v>
      </c>
      <c r="K384" s="5">
        <v>41020</v>
      </c>
      <c r="L384" s="5">
        <v>607221</v>
      </c>
    </row>
    <row r="385" spans="1:12" ht="15.75" customHeight="1">
      <c r="A385" s="5" t="s">
        <v>132</v>
      </c>
      <c r="B385" s="5" t="s">
        <v>132</v>
      </c>
      <c r="C385" s="5" t="s">
        <v>509</v>
      </c>
      <c r="D385" s="5" t="s">
        <v>509</v>
      </c>
      <c r="E385" s="5">
        <v>2775457</v>
      </c>
      <c r="F385" s="18">
        <v>44225</v>
      </c>
      <c r="G385" s="5">
        <v>1211321</v>
      </c>
      <c r="H385" s="5">
        <v>496306</v>
      </c>
      <c r="I385" s="5">
        <v>75967</v>
      </c>
      <c r="J385" s="5">
        <v>1798</v>
      </c>
      <c r="K385" s="5">
        <v>74159</v>
      </c>
      <c r="L385" s="5">
        <v>179534</v>
      </c>
    </row>
    <row r="386" spans="1:12" ht="15.75" customHeight="1">
      <c r="A386" s="5" t="s">
        <v>134</v>
      </c>
      <c r="B386" s="5" t="s">
        <v>134</v>
      </c>
      <c r="C386" s="5" t="s">
        <v>510</v>
      </c>
      <c r="D386" s="5" t="s">
        <v>510</v>
      </c>
      <c r="E386" s="5">
        <v>240363</v>
      </c>
      <c r="G386" s="5">
        <v>128902</v>
      </c>
      <c r="H386" s="5">
        <v>64791</v>
      </c>
      <c r="I386" s="5">
        <v>0</v>
      </c>
      <c r="J386" s="5">
        <v>0</v>
      </c>
      <c r="K386" s="5">
        <v>0</v>
      </c>
      <c r="L386" s="5">
        <v>117777</v>
      </c>
    </row>
    <row r="387" spans="1:12" ht="15.75" customHeight="1">
      <c r="A387" s="5" t="s">
        <v>134</v>
      </c>
      <c r="B387" s="5" t="s">
        <v>134</v>
      </c>
      <c r="C387" s="5" t="s">
        <v>511</v>
      </c>
      <c r="D387" s="5" t="s">
        <v>511</v>
      </c>
      <c r="E387" s="5">
        <v>144028</v>
      </c>
      <c r="G387" s="5">
        <v>26634</v>
      </c>
      <c r="H387" s="5">
        <v>15197</v>
      </c>
      <c r="I387" s="5">
        <v>0</v>
      </c>
      <c r="J387" s="5">
        <v>0</v>
      </c>
      <c r="K387" s="5">
        <v>0</v>
      </c>
      <c r="L387" s="5">
        <v>70573</v>
      </c>
    </row>
    <row r="388" spans="1:12" ht="15.75" customHeight="1">
      <c r="A388" s="5" t="s">
        <v>134</v>
      </c>
      <c r="B388" s="5" t="s">
        <v>134</v>
      </c>
      <c r="C388" s="5" t="s">
        <v>512</v>
      </c>
      <c r="D388" s="5" t="s">
        <v>512</v>
      </c>
      <c r="E388" s="5">
        <v>271274</v>
      </c>
      <c r="F388" s="18">
        <v>44097</v>
      </c>
      <c r="G388" s="5">
        <v>104247</v>
      </c>
      <c r="H388" s="5">
        <v>62208</v>
      </c>
      <c r="I388" s="5">
        <v>0</v>
      </c>
      <c r="J388" s="5">
        <v>0</v>
      </c>
      <c r="K388" s="5">
        <v>0</v>
      </c>
      <c r="L388" s="5">
        <v>13542</v>
      </c>
    </row>
    <row r="389" spans="1:12" ht="15.75" customHeight="1">
      <c r="A389" s="5" t="s">
        <v>134</v>
      </c>
      <c r="B389" s="5" t="s">
        <v>134</v>
      </c>
      <c r="C389" s="5" t="s">
        <v>513</v>
      </c>
      <c r="D389" s="5" t="s">
        <v>513</v>
      </c>
      <c r="E389" s="5">
        <v>452661</v>
      </c>
      <c r="G389" s="5">
        <v>251626</v>
      </c>
      <c r="H389" s="5">
        <v>148953</v>
      </c>
      <c r="I389" s="5">
        <v>0</v>
      </c>
      <c r="J389" s="5">
        <v>0</v>
      </c>
      <c r="K389" s="5">
        <v>0</v>
      </c>
      <c r="L389" s="5">
        <v>221803</v>
      </c>
    </row>
    <row r="390" spans="1:12" ht="15.75" customHeight="1">
      <c r="A390" s="5" t="s">
        <v>134</v>
      </c>
      <c r="B390" s="5" t="s">
        <v>134</v>
      </c>
      <c r="C390" s="5" t="s">
        <v>514</v>
      </c>
      <c r="D390" s="5" t="s">
        <v>514</v>
      </c>
      <c r="E390" s="5">
        <v>514683</v>
      </c>
      <c r="G390" s="5">
        <v>308782</v>
      </c>
      <c r="H390" s="5">
        <v>199404</v>
      </c>
      <c r="I390" s="5">
        <v>0</v>
      </c>
      <c r="J390" s="5">
        <v>0</v>
      </c>
      <c r="K390" s="5">
        <v>0</v>
      </c>
      <c r="L390" s="5">
        <v>252194</v>
      </c>
    </row>
    <row r="391" spans="1:12" ht="15.75" customHeight="1">
      <c r="A391" s="5" t="s">
        <v>134</v>
      </c>
      <c r="B391" s="5" t="s">
        <v>134</v>
      </c>
      <c r="C391" s="5" t="s">
        <v>515</v>
      </c>
      <c r="D391" s="5" t="s">
        <v>515</v>
      </c>
      <c r="E391" s="5">
        <v>43818</v>
      </c>
      <c r="G391" s="5">
        <v>27911</v>
      </c>
      <c r="H391" s="5">
        <v>17262</v>
      </c>
      <c r="I391" s="5">
        <v>0</v>
      </c>
      <c r="J391" s="5">
        <v>0</v>
      </c>
      <c r="K391" s="5">
        <v>0</v>
      </c>
      <c r="L391" s="5">
        <v>21470</v>
      </c>
    </row>
    <row r="392" spans="1:12" ht="15.75" customHeight="1">
      <c r="A392" s="5" t="s">
        <v>134</v>
      </c>
      <c r="B392" s="5" t="s">
        <v>134</v>
      </c>
      <c r="C392" s="5" t="s">
        <v>516</v>
      </c>
      <c r="D392" s="5" t="s">
        <v>516</v>
      </c>
      <c r="E392" s="5">
        <v>135481</v>
      </c>
      <c r="G392" s="5">
        <v>84702</v>
      </c>
      <c r="H392" s="5">
        <v>49653</v>
      </c>
      <c r="I392" s="5">
        <v>0</v>
      </c>
      <c r="J392" s="5">
        <v>0</v>
      </c>
      <c r="K392" s="5">
        <v>0</v>
      </c>
      <c r="L392" s="5">
        <v>66385</v>
      </c>
    </row>
    <row r="393" spans="1:12" ht="15.75" customHeight="1">
      <c r="A393" s="5" t="s">
        <v>134</v>
      </c>
      <c r="B393" s="5" t="s">
        <v>134</v>
      </c>
      <c r="C393" s="5" t="s">
        <v>517</v>
      </c>
      <c r="D393" s="5" t="s">
        <v>517</v>
      </c>
      <c r="E393" s="5">
        <v>45616</v>
      </c>
      <c r="G393" s="5">
        <v>10502</v>
      </c>
      <c r="H393" s="5">
        <v>5370</v>
      </c>
      <c r="I393" s="5">
        <v>0</v>
      </c>
      <c r="J393" s="5">
        <v>0</v>
      </c>
      <c r="K393" s="5">
        <v>0</v>
      </c>
      <c r="L393" s="5">
        <v>22351</v>
      </c>
    </row>
    <row r="394" spans="1:12" ht="15.75" customHeight="1">
      <c r="A394" s="5" t="s">
        <v>134</v>
      </c>
      <c r="B394" s="5" t="s">
        <v>134</v>
      </c>
      <c r="C394" s="5" t="s">
        <v>518</v>
      </c>
      <c r="D394" s="5" t="s">
        <v>518</v>
      </c>
      <c r="E394" s="5">
        <v>47250</v>
      </c>
      <c r="G394" s="5">
        <v>12417</v>
      </c>
      <c r="H394" s="5">
        <v>9888</v>
      </c>
      <c r="I394" s="5">
        <v>0</v>
      </c>
      <c r="J394" s="5">
        <v>0</v>
      </c>
      <c r="K394" s="5">
        <v>0</v>
      </c>
      <c r="L394" s="5">
        <v>23152</v>
      </c>
    </row>
    <row r="395" spans="1:12" ht="15.75" customHeight="1">
      <c r="A395" s="5" t="s">
        <v>134</v>
      </c>
      <c r="B395" s="5" t="s">
        <v>134</v>
      </c>
      <c r="C395" s="5" t="s">
        <v>519</v>
      </c>
      <c r="D395" s="5" t="s">
        <v>519</v>
      </c>
      <c r="E395" s="5">
        <v>354772</v>
      </c>
      <c r="G395" s="5">
        <v>28247</v>
      </c>
      <c r="H395" s="5">
        <v>18288</v>
      </c>
      <c r="I395" s="5">
        <v>0</v>
      </c>
      <c r="J395" s="5">
        <v>0</v>
      </c>
      <c r="K395" s="5">
        <v>0</v>
      </c>
      <c r="L395" s="5">
        <v>173838</v>
      </c>
    </row>
    <row r="396" spans="1:12" ht="15.75" customHeight="1">
      <c r="A396" s="5" t="s">
        <v>134</v>
      </c>
      <c r="B396" s="5" t="s">
        <v>134</v>
      </c>
      <c r="C396" s="5" t="s">
        <v>520</v>
      </c>
      <c r="D396" s="5" t="s">
        <v>520</v>
      </c>
      <c r="E396" s="5">
        <v>140143</v>
      </c>
      <c r="G396" s="5">
        <v>19931</v>
      </c>
      <c r="H396" s="5">
        <v>10361</v>
      </c>
      <c r="I396" s="5">
        <v>0</v>
      </c>
      <c r="J396" s="5">
        <v>0</v>
      </c>
      <c r="K396" s="5">
        <v>0</v>
      </c>
      <c r="L396" s="5">
        <v>68670</v>
      </c>
    </row>
    <row r="397" spans="1:12" ht="15.75" customHeight="1">
      <c r="A397" s="5" t="s">
        <v>134</v>
      </c>
      <c r="B397" s="5" t="s">
        <v>134</v>
      </c>
      <c r="C397" s="5" t="s">
        <v>521</v>
      </c>
      <c r="D397" s="5" t="s">
        <v>521</v>
      </c>
      <c r="E397" s="5">
        <v>420517</v>
      </c>
      <c r="G397" s="5">
        <v>141308</v>
      </c>
      <c r="H397" s="5">
        <v>62279</v>
      </c>
      <c r="I397" s="5">
        <v>0</v>
      </c>
      <c r="J397" s="5">
        <v>0</v>
      </c>
      <c r="K397" s="5">
        <v>0</v>
      </c>
      <c r="L397" s="5">
        <v>206053</v>
      </c>
    </row>
    <row r="398" spans="1:12" ht="15.75" customHeight="1">
      <c r="A398" s="5" t="s">
        <v>134</v>
      </c>
      <c r="B398" s="5" t="s">
        <v>134</v>
      </c>
      <c r="C398" s="5" t="s">
        <v>522</v>
      </c>
      <c r="D398" s="5" t="s">
        <v>522</v>
      </c>
      <c r="E398" s="5">
        <v>183115</v>
      </c>
      <c r="G398" s="5">
        <v>22193</v>
      </c>
      <c r="H398" s="5">
        <v>14759</v>
      </c>
      <c r="I398" s="5">
        <v>0</v>
      </c>
      <c r="J398" s="5">
        <v>0</v>
      </c>
      <c r="K398" s="5">
        <v>0</v>
      </c>
      <c r="L398" s="5">
        <v>89726</v>
      </c>
    </row>
    <row r="399" spans="1:12" ht="15.75" customHeight="1">
      <c r="A399" s="5" t="s">
        <v>136</v>
      </c>
      <c r="B399" s="5" t="s">
        <v>136</v>
      </c>
      <c r="C399" s="5" t="s">
        <v>523</v>
      </c>
      <c r="D399" s="5" t="s">
        <v>523</v>
      </c>
      <c r="E399" s="5">
        <v>317618</v>
      </c>
      <c r="G399" s="5">
        <v>47655</v>
      </c>
      <c r="H399" s="5">
        <v>20648</v>
      </c>
      <c r="I399" s="5">
        <v>1867</v>
      </c>
      <c r="J399" s="5">
        <v>13</v>
      </c>
      <c r="K399" s="5">
        <v>1844</v>
      </c>
      <c r="L399" s="5">
        <v>156566</v>
      </c>
    </row>
    <row r="400" spans="1:12" ht="15.75" customHeight="1">
      <c r="A400" s="5" t="s">
        <v>136</v>
      </c>
      <c r="B400" s="5" t="s">
        <v>136</v>
      </c>
      <c r="C400" s="5" t="s">
        <v>524</v>
      </c>
      <c r="D400" s="5" t="s">
        <v>524</v>
      </c>
      <c r="E400" s="5">
        <v>122436</v>
      </c>
      <c r="G400" s="5">
        <v>64432</v>
      </c>
      <c r="H400" s="5">
        <v>33259</v>
      </c>
      <c r="I400" s="5">
        <v>2430</v>
      </c>
      <c r="J400" s="5">
        <v>31</v>
      </c>
      <c r="K400" s="5">
        <v>2395</v>
      </c>
      <c r="L400" s="5">
        <v>61208</v>
      </c>
    </row>
    <row r="401" spans="1:12" ht="15.75" customHeight="1">
      <c r="A401" s="5" t="s">
        <v>136</v>
      </c>
      <c r="B401" s="5" t="s">
        <v>136</v>
      </c>
      <c r="C401" s="5" t="s">
        <v>525</v>
      </c>
      <c r="D401" s="5" t="s">
        <v>525</v>
      </c>
      <c r="E401" s="5">
        <v>824059</v>
      </c>
      <c r="G401" s="5">
        <v>318381</v>
      </c>
      <c r="H401" s="5">
        <v>225526</v>
      </c>
      <c r="I401" s="5">
        <v>41025</v>
      </c>
      <c r="J401" s="5">
        <v>987</v>
      </c>
      <c r="K401" s="5">
        <v>39754</v>
      </c>
      <c r="L401" s="5">
        <v>424301</v>
      </c>
    </row>
    <row r="402" spans="1:12" ht="15.75" customHeight="1">
      <c r="A402" s="5" t="s">
        <v>136</v>
      </c>
      <c r="B402" s="5" t="s">
        <v>136</v>
      </c>
      <c r="C402" s="5" t="s">
        <v>526</v>
      </c>
      <c r="D402" s="5" t="s">
        <v>526</v>
      </c>
      <c r="E402" s="5">
        <v>118325</v>
      </c>
      <c r="G402" s="5">
        <v>62675</v>
      </c>
      <c r="H402" s="5">
        <v>28288</v>
      </c>
      <c r="I402" s="5">
        <v>1685</v>
      </c>
      <c r="J402" s="5">
        <v>8</v>
      </c>
      <c r="K402" s="5">
        <v>1674</v>
      </c>
      <c r="L402" s="5">
        <v>58821</v>
      </c>
    </row>
    <row r="403" spans="1:12" ht="15.75" customHeight="1">
      <c r="A403" s="5" t="s">
        <v>136</v>
      </c>
      <c r="B403" s="5" t="s">
        <v>136</v>
      </c>
      <c r="C403" s="5" t="s">
        <v>527</v>
      </c>
      <c r="D403" s="5" t="s">
        <v>527</v>
      </c>
      <c r="E403" s="5">
        <v>258380</v>
      </c>
      <c r="G403" s="5">
        <v>92049</v>
      </c>
      <c r="H403" s="5">
        <v>48460</v>
      </c>
      <c r="I403" s="5">
        <v>9697</v>
      </c>
      <c r="J403" s="5">
        <v>89</v>
      </c>
      <c r="K403" s="5">
        <v>9584</v>
      </c>
      <c r="L403" s="5">
        <v>131454</v>
      </c>
    </row>
    <row r="404" spans="1:12" ht="15.75" customHeight="1">
      <c r="A404" s="5" t="s">
        <v>136</v>
      </c>
      <c r="B404" s="5" t="s">
        <v>136</v>
      </c>
      <c r="C404" s="5" t="s">
        <v>528</v>
      </c>
      <c r="D404" s="5" t="s">
        <v>528</v>
      </c>
      <c r="E404" s="5">
        <v>142574</v>
      </c>
      <c r="G404" s="5">
        <v>40103</v>
      </c>
      <c r="H404" s="5">
        <v>18937</v>
      </c>
      <c r="I404" s="5">
        <v>1216</v>
      </c>
      <c r="J404" s="5">
        <v>12</v>
      </c>
      <c r="K404" s="5">
        <v>1203</v>
      </c>
      <c r="L404" s="5">
        <v>70469</v>
      </c>
    </row>
    <row r="405" spans="1:12" ht="15.75" customHeight="1">
      <c r="A405" s="5" t="s">
        <v>136</v>
      </c>
      <c r="B405" s="5" t="s">
        <v>136</v>
      </c>
      <c r="C405" s="5" t="s">
        <v>529</v>
      </c>
      <c r="D405" s="5" t="s">
        <v>529</v>
      </c>
      <c r="E405" s="5">
        <v>172495</v>
      </c>
      <c r="G405" s="5">
        <v>73397</v>
      </c>
      <c r="H405" s="5">
        <v>39210</v>
      </c>
      <c r="I405" s="5">
        <v>1872</v>
      </c>
      <c r="J405" s="5">
        <v>17</v>
      </c>
      <c r="K405" s="5">
        <v>1852</v>
      </c>
      <c r="L405" s="5">
        <v>85458</v>
      </c>
    </row>
    <row r="406" spans="1:12" ht="15.75" customHeight="1">
      <c r="A406" s="5" t="s">
        <v>136</v>
      </c>
      <c r="B406" s="5" t="s">
        <v>136</v>
      </c>
      <c r="C406" s="5" t="s">
        <v>530</v>
      </c>
      <c r="D406" s="5" t="s">
        <v>530</v>
      </c>
      <c r="E406" s="5">
        <v>110152</v>
      </c>
      <c r="G406" s="5">
        <v>33372</v>
      </c>
      <c r="H406" s="5">
        <v>17117</v>
      </c>
      <c r="I406" s="5">
        <v>2548</v>
      </c>
      <c r="J406" s="5">
        <v>17</v>
      </c>
      <c r="K406" s="5">
        <v>2525</v>
      </c>
      <c r="L406" s="5">
        <v>55248</v>
      </c>
    </row>
    <row r="407" spans="1:12" ht="15.75" customHeight="1">
      <c r="A407" s="5" t="s">
        <v>136</v>
      </c>
      <c r="B407" s="5" t="s">
        <v>136</v>
      </c>
      <c r="C407" s="5" t="s">
        <v>531</v>
      </c>
      <c r="D407" s="5" t="s">
        <v>531</v>
      </c>
      <c r="E407" s="5">
        <v>642923</v>
      </c>
      <c r="G407" s="5">
        <v>209662</v>
      </c>
      <c r="H407" s="5">
        <v>119725</v>
      </c>
      <c r="I407" s="5">
        <v>9027</v>
      </c>
      <c r="J407" s="5">
        <v>72</v>
      </c>
      <c r="K407" s="5">
        <v>8943</v>
      </c>
      <c r="L407" s="5">
        <v>319545</v>
      </c>
    </row>
    <row r="408" spans="1:12" ht="15.75" customHeight="1">
      <c r="A408" s="5" t="s">
        <v>136</v>
      </c>
      <c r="B408" s="5" t="s">
        <v>136</v>
      </c>
      <c r="C408" s="5" t="s">
        <v>532</v>
      </c>
      <c r="D408" s="5" t="s">
        <v>532</v>
      </c>
      <c r="E408" s="5">
        <v>270352</v>
      </c>
      <c r="G408" s="5">
        <v>84529</v>
      </c>
      <c r="H408" s="5">
        <v>47646</v>
      </c>
      <c r="I408" s="5">
        <v>6803</v>
      </c>
      <c r="J408" s="5">
        <v>133</v>
      </c>
      <c r="K408" s="5">
        <v>6642</v>
      </c>
      <c r="L408" s="5">
        <v>135873</v>
      </c>
    </row>
    <row r="409" spans="1:12" ht="15.75" customHeight="1">
      <c r="A409" s="5" t="s">
        <v>136</v>
      </c>
      <c r="B409" s="5" t="s">
        <v>136</v>
      </c>
      <c r="C409" s="5" t="s">
        <v>533</v>
      </c>
      <c r="D409" s="5" t="s">
        <v>533</v>
      </c>
      <c r="E409" s="5">
        <v>385601</v>
      </c>
      <c r="G409" s="5">
        <v>77018</v>
      </c>
      <c r="H409" s="5">
        <v>43000</v>
      </c>
      <c r="I409" s="5">
        <v>5457</v>
      </c>
      <c r="J409" s="5">
        <v>71</v>
      </c>
      <c r="K409" s="5">
        <v>5330</v>
      </c>
      <c r="L409" s="5">
        <v>191672</v>
      </c>
    </row>
    <row r="410" spans="1:12" ht="15.75" customHeight="1">
      <c r="A410" s="5" t="s">
        <v>138</v>
      </c>
      <c r="B410" s="5" t="s">
        <v>138</v>
      </c>
      <c r="C410" s="5" t="s">
        <v>534</v>
      </c>
      <c r="D410" s="5" t="s">
        <v>534</v>
      </c>
      <c r="E410" s="5">
        <v>404054</v>
      </c>
      <c r="G410" s="5">
        <v>315706</v>
      </c>
      <c r="H410" s="5">
        <v>239593</v>
      </c>
      <c r="I410" s="5">
        <v>75111</v>
      </c>
      <c r="J410" s="5">
        <v>300</v>
      </c>
      <c r="K410" s="5">
        <v>71337</v>
      </c>
      <c r="L410" s="5">
        <v>235541</v>
      </c>
    </row>
    <row r="411" spans="1:12" ht="15.75" customHeight="1">
      <c r="A411" s="5" t="s">
        <v>138</v>
      </c>
      <c r="B411" s="5" t="s">
        <v>138</v>
      </c>
      <c r="C411" s="5" t="s">
        <v>535</v>
      </c>
      <c r="D411" s="5" t="s">
        <v>535</v>
      </c>
      <c r="E411" s="5">
        <v>125370</v>
      </c>
      <c r="G411" s="5">
        <v>74122</v>
      </c>
      <c r="H411" s="5">
        <v>55251</v>
      </c>
      <c r="I411" s="5">
        <v>5188</v>
      </c>
      <c r="J411" s="5">
        <v>11</v>
      </c>
      <c r="K411" s="5">
        <v>4745</v>
      </c>
      <c r="L411" s="5">
        <v>64025</v>
      </c>
    </row>
    <row r="412" spans="1:12" ht="15.75" customHeight="1">
      <c r="A412" s="5" t="s">
        <v>138</v>
      </c>
      <c r="B412" s="5" t="s">
        <v>138</v>
      </c>
      <c r="C412" s="5" t="s">
        <v>536</v>
      </c>
      <c r="D412" s="5" t="s">
        <v>536</v>
      </c>
      <c r="E412" s="5">
        <v>83054</v>
      </c>
      <c r="G412" s="5">
        <v>50525</v>
      </c>
      <c r="H412" s="5">
        <v>33101</v>
      </c>
      <c r="I412" s="5">
        <v>7721</v>
      </c>
      <c r="J412" s="5">
        <v>30</v>
      </c>
      <c r="K412" s="5">
        <v>7561</v>
      </c>
      <c r="L412" s="5">
        <v>44556</v>
      </c>
    </row>
    <row r="413" spans="1:12" ht="15.75" customHeight="1">
      <c r="A413" s="5" t="s">
        <v>138</v>
      </c>
      <c r="B413" s="5" t="s">
        <v>138</v>
      </c>
      <c r="C413" s="5" t="s">
        <v>537</v>
      </c>
      <c r="D413" s="5" t="s">
        <v>537</v>
      </c>
      <c r="E413" s="5">
        <v>117444</v>
      </c>
      <c r="G413" s="5">
        <v>55877</v>
      </c>
      <c r="H413" s="5">
        <v>25870</v>
      </c>
      <c r="I413" s="5">
        <v>6740</v>
      </c>
      <c r="J413" s="5">
        <v>23</v>
      </c>
      <c r="K413" s="5">
        <v>6553</v>
      </c>
      <c r="L413" s="5">
        <v>60917</v>
      </c>
    </row>
    <row r="414" spans="1:12" ht="15.75" customHeight="1">
      <c r="A414" s="5" t="s">
        <v>138</v>
      </c>
      <c r="B414" s="5" t="s">
        <v>138</v>
      </c>
      <c r="C414" s="5" t="s">
        <v>538</v>
      </c>
      <c r="D414" s="5" t="s">
        <v>538</v>
      </c>
      <c r="E414" s="5">
        <v>154094</v>
      </c>
      <c r="G414" s="5">
        <v>95129</v>
      </c>
      <c r="H414" s="5">
        <v>73298</v>
      </c>
      <c r="I414" s="5">
        <v>9842</v>
      </c>
      <c r="J414" s="5">
        <v>27</v>
      </c>
      <c r="K414" s="5">
        <v>9053</v>
      </c>
      <c r="L414" s="5">
        <v>80427</v>
      </c>
    </row>
    <row r="415" spans="1:12" ht="15.75" customHeight="1">
      <c r="A415" s="5" t="s">
        <v>138</v>
      </c>
      <c r="B415" s="5" t="s">
        <v>138</v>
      </c>
      <c r="C415" s="5" t="s">
        <v>539</v>
      </c>
      <c r="D415" s="5" t="s">
        <v>539</v>
      </c>
      <c r="E415" s="5">
        <v>85757</v>
      </c>
      <c r="G415" s="5">
        <v>43678</v>
      </c>
      <c r="H415" s="5">
        <v>28873</v>
      </c>
      <c r="I415" s="5">
        <v>4854</v>
      </c>
      <c r="J415" s="5">
        <v>12</v>
      </c>
      <c r="K415" s="5">
        <v>4448</v>
      </c>
      <c r="L415" s="5">
        <v>44447</v>
      </c>
    </row>
    <row r="416" spans="1:12" ht="15.75" customHeight="1">
      <c r="A416" s="5" t="s">
        <v>138</v>
      </c>
      <c r="B416" s="5" t="s">
        <v>138</v>
      </c>
      <c r="C416" s="5" t="s">
        <v>540</v>
      </c>
      <c r="D416" s="5" t="s">
        <v>540</v>
      </c>
      <c r="E416" s="5">
        <v>56366</v>
      </c>
      <c r="G416" s="5">
        <v>34626</v>
      </c>
      <c r="H416" s="5">
        <v>19984</v>
      </c>
      <c r="I416" s="5">
        <v>5469</v>
      </c>
      <c r="J416" s="5">
        <v>14</v>
      </c>
      <c r="K416" s="5">
        <v>5304</v>
      </c>
      <c r="L416" s="5">
        <v>30353</v>
      </c>
    </row>
    <row r="417" spans="1:12" ht="15.75" customHeight="1">
      <c r="A417" s="5" t="s">
        <v>138</v>
      </c>
      <c r="B417" s="5" t="s">
        <v>138</v>
      </c>
      <c r="C417" s="5" t="s">
        <v>541</v>
      </c>
      <c r="D417" s="5" t="s">
        <v>541</v>
      </c>
      <c r="E417" s="5">
        <v>64875</v>
      </c>
      <c r="G417" s="5">
        <v>41932</v>
      </c>
      <c r="H417" s="5">
        <v>36047</v>
      </c>
      <c r="I417" s="5">
        <v>4210</v>
      </c>
      <c r="J417" s="5">
        <v>10</v>
      </c>
      <c r="K417" s="5">
        <v>3646</v>
      </c>
      <c r="L417" s="5">
        <v>33893</v>
      </c>
    </row>
    <row r="418" spans="1:12" ht="15.75" customHeight="1">
      <c r="A418" s="5" t="s">
        <v>140</v>
      </c>
      <c r="B418" s="5" t="s">
        <v>140</v>
      </c>
      <c r="C418" s="5" t="s">
        <v>542</v>
      </c>
      <c r="D418" s="5" t="s">
        <v>542</v>
      </c>
      <c r="E418" s="5">
        <v>379769</v>
      </c>
      <c r="F418" s="18">
        <v>44176</v>
      </c>
      <c r="G418" s="5">
        <v>268405</v>
      </c>
      <c r="H418" s="5">
        <v>175502</v>
      </c>
      <c r="I418" s="5">
        <v>14684</v>
      </c>
      <c r="J418" s="5">
        <v>421</v>
      </c>
      <c r="K418" s="5">
        <v>13471</v>
      </c>
      <c r="L418" s="5">
        <v>54362</v>
      </c>
    </row>
    <row r="419" spans="1:12" ht="15.75" customHeight="1">
      <c r="A419" s="5" t="s">
        <v>140</v>
      </c>
      <c r="B419" s="5" t="s">
        <v>140</v>
      </c>
      <c r="C419" s="5" t="s">
        <v>543</v>
      </c>
      <c r="D419" s="5" t="s">
        <v>543</v>
      </c>
      <c r="E419" s="5">
        <v>74033</v>
      </c>
      <c r="F419" s="18">
        <v>44176</v>
      </c>
      <c r="G419" s="5">
        <v>13017</v>
      </c>
      <c r="H419" s="5">
        <v>8141</v>
      </c>
      <c r="I419" s="5">
        <v>258</v>
      </c>
      <c r="J419" s="5">
        <v>9</v>
      </c>
      <c r="K419" s="5">
        <v>246</v>
      </c>
      <c r="L419" s="5">
        <v>1131</v>
      </c>
    </row>
    <row r="420" spans="1:12" ht="15.75" customHeight="1">
      <c r="A420" s="5" t="s">
        <v>140</v>
      </c>
      <c r="B420" s="5" t="s">
        <v>140</v>
      </c>
      <c r="C420" s="5" t="s">
        <v>544</v>
      </c>
      <c r="D420" s="5" t="s">
        <v>544</v>
      </c>
      <c r="E420" s="5">
        <v>270063</v>
      </c>
      <c r="F420" s="18">
        <v>44176</v>
      </c>
      <c r="G420" s="5">
        <v>105758</v>
      </c>
      <c r="H420" s="5">
        <v>82602</v>
      </c>
      <c r="I420" s="5">
        <v>9461</v>
      </c>
      <c r="J420" s="5">
        <v>123</v>
      </c>
      <c r="K420" s="5">
        <v>9095</v>
      </c>
      <c r="L420" s="5">
        <v>38716</v>
      </c>
    </row>
    <row r="421" spans="1:12" ht="15.75" customHeight="1">
      <c r="A421" s="5" t="s">
        <v>140</v>
      </c>
      <c r="B421" s="5" t="s">
        <v>140</v>
      </c>
      <c r="C421" s="5" t="s">
        <v>545</v>
      </c>
      <c r="D421" s="5" t="s">
        <v>545</v>
      </c>
      <c r="E421" s="5">
        <v>50593</v>
      </c>
      <c r="F421" s="18">
        <v>44176</v>
      </c>
      <c r="G421" s="5">
        <v>20577</v>
      </c>
      <c r="H421" s="5">
        <v>15446</v>
      </c>
      <c r="I421" s="5">
        <v>307</v>
      </c>
      <c r="J421" s="5">
        <v>2</v>
      </c>
      <c r="K421" s="5">
        <v>286</v>
      </c>
      <c r="L421" s="5">
        <v>1346</v>
      </c>
    </row>
    <row r="422" spans="1:12" ht="15.75" customHeight="1">
      <c r="A422" s="5" t="s">
        <v>140</v>
      </c>
      <c r="B422" s="5" t="s">
        <v>140</v>
      </c>
      <c r="C422" s="5" t="s">
        <v>546</v>
      </c>
      <c r="D422" s="5" t="s">
        <v>546</v>
      </c>
      <c r="E422" s="5">
        <v>193171</v>
      </c>
      <c r="F422" s="18">
        <v>44176</v>
      </c>
      <c r="G422" s="5">
        <v>69198</v>
      </c>
      <c r="H422" s="5">
        <v>54730</v>
      </c>
      <c r="I422" s="5">
        <v>2333</v>
      </c>
      <c r="J422" s="5">
        <v>54</v>
      </c>
      <c r="K422" s="5">
        <v>2186</v>
      </c>
      <c r="L422" s="5">
        <v>5142</v>
      </c>
    </row>
    <row r="423" spans="1:12" ht="15.75" customHeight="1">
      <c r="A423" s="5" t="s">
        <v>140</v>
      </c>
      <c r="B423" s="5" t="s">
        <v>140</v>
      </c>
      <c r="C423" s="5" t="s">
        <v>547</v>
      </c>
      <c r="D423" s="5" t="s">
        <v>547</v>
      </c>
      <c r="E423" s="5">
        <v>259604</v>
      </c>
      <c r="F423" s="18">
        <v>44176</v>
      </c>
      <c r="G423" s="5">
        <v>70054</v>
      </c>
      <c r="H423" s="5">
        <v>48331</v>
      </c>
      <c r="I423" s="5">
        <v>1159</v>
      </c>
      <c r="J423" s="5">
        <v>14</v>
      </c>
      <c r="K423" s="5">
        <v>1124</v>
      </c>
      <c r="L423" s="5">
        <v>12857</v>
      </c>
    </row>
    <row r="424" spans="1:12" ht="15.75" customHeight="1">
      <c r="A424" s="5" t="s">
        <v>140</v>
      </c>
      <c r="B424" s="5" t="s">
        <v>140</v>
      </c>
      <c r="C424" s="5" t="s">
        <v>548</v>
      </c>
      <c r="D424" s="5" t="s">
        <v>548</v>
      </c>
      <c r="E424" s="5">
        <v>163294</v>
      </c>
      <c r="F424" s="18">
        <v>44176</v>
      </c>
      <c r="G424" s="5">
        <v>19956</v>
      </c>
      <c r="H424" s="5">
        <v>12514</v>
      </c>
      <c r="I424" s="5">
        <v>920</v>
      </c>
      <c r="J424" s="5">
        <v>6</v>
      </c>
      <c r="K424" s="5">
        <v>897</v>
      </c>
      <c r="L424" s="5">
        <v>6177</v>
      </c>
    </row>
    <row r="425" spans="1:12" ht="15.75" customHeight="1">
      <c r="A425" s="5" t="s">
        <v>140</v>
      </c>
      <c r="B425" s="5" t="s">
        <v>140</v>
      </c>
      <c r="C425" s="5" t="s">
        <v>549</v>
      </c>
      <c r="D425" s="5" t="s">
        <v>549</v>
      </c>
      <c r="E425" s="5">
        <v>163294</v>
      </c>
      <c r="F425" s="18">
        <v>44176</v>
      </c>
      <c r="G425" s="5">
        <v>31241</v>
      </c>
      <c r="H425" s="5">
        <v>20746</v>
      </c>
      <c r="I425" s="5">
        <v>601</v>
      </c>
      <c r="J425" s="5">
        <v>18</v>
      </c>
      <c r="K425" s="5">
        <v>568</v>
      </c>
      <c r="L425" s="5">
        <v>3079</v>
      </c>
    </row>
    <row r="426" spans="1:12" ht="15.75" customHeight="1">
      <c r="A426" s="5" t="s">
        <v>140</v>
      </c>
      <c r="B426" s="5" t="s">
        <v>140</v>
      </c>
      <c r="C426" s="5" t="s">
        <v>550</v>
      </c>
      <c r="D426" s="5" t="s">
        <v>550</v>
      </c>
      <c r="E426" s="5">
        <v>414801</v>
      </c>
      <c r="F426" s="18">
        <v>44176</v>
      </c>
      <c r="G426" s="5">
        <v>38130</v>
      </c>
      <c r="H426" s="5">
        <v>26725</v>
      </c>
      <c r="I426" s="5">
        <v>1094</v>
      </c>
      <c r="J426" s="5">
        <v>12</v>
      </c>
      <c r="K426" s="5">
        <v>1077</v>
      </c>
      <c r="L426" s="5">
        <v>5434</v>
      </c>
    </row>
    <row r="427" spans="1:12" ht="15.75" customHeight="1">
      <c r="A427" s="5" t="s">
        <v>140</v>
      </c>
      <c r="B427" s="5" t="s">
        <v>140</v>
      </c>
      <c r="C427" s="5" t="s">
        <v>551</v>
      </c>
      <c r="D427" s="5" t="s">
        <v>551</v>
      </c>
      <c r="E427" s="5">
        <v>166239</v>
      </c>
      <c r="F427" s="18">
        <v>44176</v>
      </c>
      <c r="G427" s="5">
        <v>35138</v>
      </c>
      <c r="H427" s="5">
        <v>23577</v>
      </c>
      <c r="I427" s="5">
        <v>402</v>
      </c>
      <c r="J427" s="5">
        <v>11</v>
      </c>
      <c r="K427" s="5">
        <v>361</v>
      </c>
      <c r="L427" s="5">
        <v>1591</v>
      </c>
    </row>
    <row r="428" spans="1:12" ht="15.75" customHeight="1">
      <c r="A428" s="5" t="s">
        <v>140</v>
      </c>
      <c r="B428" s="5" t="s">
        <v>140</v>
      </c>
      <c r="C428" s="5" t="s">
        <v>552</v>
      </c>
      <c r="D428" s="5" t="s">
        <v>552</v>
      </c>
      <c r="E428" s="5">
        <v>141014</v>
      </c>
      <c r="F428" s="18">
        <v>44176</v>
      </c>
      <c r="G428" s="5">
        <v>38077</v>
      </c>
      <c r="H428" s="5">
        <v>22337</v>
      </c>
      <c r="I428" s="5">
        <v>623</v>
      </c>
      <c r="J428" s="5">
        <v>15</v>
      </c>
      <c r="K428" s="5">
        <v>593</v>
      </c>
      <c r="L428" s="5">
        <v>2442</v>
      </c>
    </row>
    <row r="429" spans="1:12" ht="15.75" customHeight="1">
      <c r="A429" s="5" t="s">
        <v>142</v>
      </c>
      <c r="B429" s="5" t="s">
        <v>142</v>
      </c>
      <c r="C429" s="5" t="s">
        <v>553</v>
      </c>
      <c r="D429" s="5" t="s">
        <v>553</v>
      </c>
      <c r="E429" s="5">
        <v>1271703</v>
      </c>
      <c r="F429" s="18">
        <v>44223</v>
      </c>
      <c r="G429" s="5">
        <v>786278</v>
      </c>
      <c r="H429" s="5">
        <v>291800</v>
      </c>
      <c r="I429" s="5">
        <v>43920</v>
      </c>
      <c r="J429" s="5">
        <v>393</v>
      </c>
      <c r="K429" s="5">
        <v>43506</v>
      </c>
      <c r="L429" s="5">
        <v>194833</v>
      </c>
    </row>
    <row r="430" spans="1:12" ht="15.75" customHeight="1">
      <c r="A430" s="5" t="s">
        <v>142</v>
      </c>
      <c r="B430" s="5" t="s">
        <v>142</v>
      </c>
      <c r="C430" s="5" t="s">
        <v>554</v>
      </c>
      <c r="D430" s="5" t="s">
        <v>554</v>
      </c>
      <c r="E430" s="5">
        <v>1648574</v>
      </c>
      <c r="F430" s="18">
        <v>44115</v>
      </c>
      <c r="G430" s="5">
        <v>960786</v>
      </c>
      <c r="H430" s="5">
        <v>299153</v>
      </c>
      <c r="I430" s="5">
        <v>23397</v>
      </c>
      <c r="J430" s="5">
        <v>126</v>
      </c>
      <c r="K430" s="5">
        <v>23257</v>
      </c>
      <c r="L430" s="5">
        <v>99565</v>
      </c>
    </row>
    <row r="431" spans="1:12" ht="15.75" customHeight="1">
      <c r="A431" s="5" t="s">
        <v>142</v>
      </c>
      <c r="B431" s="5" t="s">
        <v>142</v>
      </c>
      <c r="C431" s="5" t="s">
        <v>555</v>
      </c>
      <c r="D431" s="5" t="s">
        <v>555</v>
      </c>
      <c r="E431" s="5">
        <v>2317419</v>
      </c>
      <c r="F431" s="18">
        <v>43968</v>
      </c>
      <c r="G431" s="5">
        <v>1351099</v>
      </c>
      <c r="H431" s="5">
        <v>534318</v>
      </c>
      <c r="I431" s="5">
        <v>40787</v>
      </c>
      <c r="J431" s="5">
        <v>299</v>
      </c>
      <c r="K431" s="5">
        <v>40389</v>
      </c>
      <c r="L431" s="5">
        <v>30236</v>
      </c>
    </row>
    <row r="432" spans="1:12" ht="15.75" customHeight="1">
      <c r="A432" s="5" t="s">
        <v>142</v>
      </c>
      <c r="B432" s="5" t="s">
        <v>142</v>
      </c>
      <c r="C432" s="5" t="s">
        <v>556</v>
      </c>
      <c r="D432" s="5" t="s">
        <v>556</v>
      </c>
      <c r="E432" s="5">
        <v>1478833</v>
      </c>
      <c r="G432" s="5">
        <v>829092</v>
      </c>
      <c r="H432" s="5">
        <v>283966</v>
      </c>
      <c r="I432" s="5">
        <v>31126</v>
      </c>
      <c r="J432" s="5">
        <v>335</v>
      </c>
      <c r="K432" s="5">
        <v>30762</v>
      </c>
      <c r="L432" s="5">
        <v>740191</v>
      </c>
    </row>
    <row r="433" spans="1:12" ht="15.75" customHeight="1">
      <c r="A433" s="5" t="s">
        <v>142</v>
      </c>
      <c r="B433" s="5" t="s">
        <v>142</v>
      </c>
      <c r="C433" s="5" t="s">
        <v>557</v>
      </c>
      <c r="D433" s="5" t="s">
        <v>557</v>
      </c>
      <c r="E433" s="5">
        <v>1506522</v>
      </c>
      <c r="F433" s="18">
        <v>44227</v>
      </c>
      <c r="G433" s="5">
        <v>1026493</v>
      </c>
      <c r="H433" s="5">
        <v>367945</v>
      </c>
      <c r="I433" s="5">
        <v>26480</v>
      </c>
      <c r="J433" s="5">
        <v>150</v>
      </c>
      <c r="K433" s="5">
        <v>26260</v>
      </c>
      <c r="L433" s="5">
        <v>271413</v>
      </c>
    </row>
    <row r="434" spans="1:12" ht="15.75" customHeight="1">
      <c r="A434" s="5" t="s">
        <v>142</v>
      </c>
      <c r="B434" s="5" t="s">
        <v>142</v>
      </c>
      <c r="C434" s="5" t="s">
        <v>558</v>
      </c>
      <c r="D434" s="5" t="s">
        <v>558</v>
      </c>
      <c r="E434" s="5">
        <v>439917</v>
      </c>
      <c r="F434" s="18">
        <v>43968</v>
      </c>
      <c r="G434" s="5">
        <v>259325</v>
      </c>
      <c r="H434" s="5">
        <v>92297</v>
      </c>
      <c r="I434" s="5">
        <v>12634</v>
      </c>
      <c r="J434" s="5">
        <v>112</v>
      </c>
      <c r="K434" s="5">
        <v>12488</v>
      </c>
      <c r="L434" s="5">
        <v>6813</v>
      </c>
    </row>
    <row r="435" spans="1:12" ht="15.75" customHeight="1">
      <c r="A435" s="5" t="s">
        <v>142</v>
      </c>
      <c r="B435" s="5" t="s">
        <v>142</v>
      </c>
      <c r="C435" s="5" t="s">
        <v>559</v>
      </c>
      <c r="D435" s="5" t="s">
        <v>559</v>
      </c>
      <c r="E435" s="5">
        <v>2618708</v>
      </c>
      <c r="F435" s="18">
        <v>43968</v>
      </c>
      <c r="G435" s="5">
        <v>1434524</v>
      </c>
      <c r="H435" s="5">
        <v>702278</v>
      </c>
      <c r="I435" s="5">
        <v>94631</v>
      </c>
      <c r="J435" s="5">
        <v>857</v>
      </c>
      <c r="K435" s="5">
        <v>93404</v>
      </c>
      <c r="L435" s="5">
        <v>53035</v>
      </c>
    </row>
    <row r="436" spans="1:12" ht="15.75" customHeight="1">
      <c r="A436" s="5" t="s">
        <v>142</v>
      </c>
      <c r="B436" s="5" t="s">
        <v>142</v>
      </c>
      <c r="C436" s="5" t="s">
        <v>560</v>
      </c>
      <c r="D436" s="5" t="s">
        <v>560</v>
      </c>
      <c r="E436" s="5">
        <v>312164</v>
      </c>
      <c r="F436" s="18">
        <v>43968</v>
      </c>
      <c r="G436" s="5">
        <v>223405</v>
      </c>
      <c r="H436" s="5">
        <v>63727</v>
      </c>
      <c r="I436" s="5">
        <v>6553</v>
      </c>
      <c r="J436" s="5">
        <v>50</v>
      </c>
      <c r="K436" s="5">
        <v>6460</v>
      </c>
      <c r="L436" s="5">
        <v>3958</v>
      </c>
    </row>
    <row r="437" spans="1:12" ht="15.75" customHeight="1">
      <c r="A437" s="5" t="s">
        <v>142</v>
      </c>
      <c r="B437" s="5" t="s">
        <v>142</v>
      </c>
      <c r="C437" s="5" t="s">
        <v>561</v>
      </c>
      <c r="D437" s="5" t="s">
        <v>561</v>
      </c>
      <c r="E437" s="5">
        <v>1192948</v>
      </c>
      <c r="F437" s="18">
        <v>44227</v>
      </c>
      <c r="G437" s="5">
        <v>738406</v>
      </c>
      <c r="H437" s="5">
        <v>282859</v>
      </c>
      <c r="I437" s="5">
        <v>19871</v>
      </c>
      <c r="J437" s="5">
        <v>243</v>
      </c>
      <c r="K437" s="5">
        <v>19598</v>
      </c>
      <c r="L437" s="5">
        <v>189412</v>
      </c>
    </row>
    <row r="438" spans="1:12" ht="15.75" customHeight="1">
      <c r="A438" s="5" t="s">
        <v>142</v>
      </c>
      <c r="B438" s="5" t="s">
        <v>142</v>
      </c>
      <c r="C438" s="5" t="s">
        <v>562</v>
      </c>
      <c r="D438" s="5" t="s">
        <v>562</v>
      </c>
      <c r="E438" s="5">
        <v>575880</v>
      </c>
      <c r="F438" s="18">
        <v>43968</v>
      </c>
      <c r="G438" s="5">
        <v>288963</v>
      </c>
      <c r="H438" s="5">
        <v>115535</v>
      </c>
      <c r="I438" s="5">
        <v>9657</v>
      </c>
      <c r="J438" s="5">
        <v>84</v>
      </c>
      <c r="K438" s="5">
        <v>9555</v>
      </c>
      <c r="L438" s="5">
        <v>5543</v>
      </c>
    </row>
    <row r="439" spans="1:12" ht="15.75" customHeight="1">
      <c r="A439" s="5" t="s">
        <v>142</v>
      </c>
      <c r="B439" s="5" t="s">
        <v>142</v>
      </c>
      <c r="C439" s="5" t="s">
        <v>563</v>
      </c>
      <c r="D439" s="5" t="s">
        <v>563</v>
      </c>
      <c r="E439" s="5">
        <v>3520151</v>
      </c>
      <c r="F439" s="18">
        <v>44227</v>
      </c>
      <c r="G439" s="5">
        <v>2214981</v>
      </c>
      <c r="H439" s="5">
        <v>1698328</v>
      </c>
      <c r="I439" s="5">
        <v>33849</v>
      </c>
      <c r="J439" s="5">
        <v>485</v>
      </c>
      <c r="K439" s="5">
        <v>33342</v>
      </c>
      <c r="L439" s="5">
        <v>767366</v>
      </c>
    </row>
    <row r="440" spans="1:12" ht="15.75" customHeight="1">
      <c r="A440" s="5" t="s">
        <v>142</v>
      </c>
      <c r="B440" s="5" t="s">
        <v>142</v>
      </c>
      <c r="C440" s="5" t="s">
        <v>564</v>
      </c>
      <c r="D440" s="5" t="s">
        <v>564</v>
      </c>
      <c r="E440" s="5">
        <v>1136604</v>
      </c>
      <c r="F440" s="18">
        <v>44089</v>
      </c>
      <c r="G440" s="5">
        <v>677675</v>
      </c>
      <c r="H440" s="5">
        <v>272499</v>
      </c>
      <c r="I440" s="5">
        <v>27920</v>
      </c>
      <c r="J440" s="5">
        <v>316</v>
      </c>
      <c r="K440" s="5">
        <v>27510</v>
      </c>
      <c r="L440" s="5">
        <v>60608</v>
      </c>
    </row>
    <row r="441" spans="1:12" ht="15.75" customHeight="1">
      <c r="A441" s="5" t="s">
        <v>142</v>
      </c>
      <c r="B441" s="5" t="s">
        <v>142</v>
      </c>
      <c r="C441" s="5" t="s">
        <v>565</v>
      </c>
      <c r="D441" s="5" t="s">
        <v>565</v>
      </c>
      <c r="E441" s="5">
        <v>579499</v>
      </c>
      <c r="F441" s="18">
        <v>43968</v>
      </c>
      <c r="G441" s="5">
        <v>399523</v>
      </c>
      <c r="H441" s="5">
        <v>189682</v>
      </c>
      <c r="I441" s="5">
        <v>23863</v>
      </c>
      <c r="J441" s="5">
        <v>176</v>
      </c>
      <c r="K441" s="5">
        <v>23673</v>
      </c>
      <c r="L441" s="5">
        <v>13594</v>
      </c>
    </row>
    <row r="442" spans="1:12" ht="15.75" customHeight="1">
      <c r="A442" s="5" t="s">
        <v>142</v>
      </c>
      <c r="B442" s="5" t="s">
        <v>142</v>
      </c>
      <c r="C442" s="5" t="s">
        <v>566</v>
      </c>
      <c r="D442" s="5" t="s">
        <v>566</v>
      </c>
      <c r="E442" s="5">
        <v>1573054</v>
      </c>
      <c r="F442" s="18">
        <v>43968</v>
      </c>
      <c r="G442" s="5">
        <v>921185</v>
      </c>
      <c r="H442" s="5">
        <v>304778</v>
      </c>
      <c r="I442" s="5">
        <v>24314</v>
      </c>
      <c r="J442" s="5">
        <v>210</v>
      </c>
      <c r="K442" s="5">
        <v>24082</v>
      </c>
      <c r="L442" s="5">
        <v>13615</v>
      </c>
    </row>
    <row r="443" spans="1:12" ht="15.75" customHeight="1">
      <c r="A443" s="5" t="s">
        <v>142</v>
      </c>
      <c r="B443" s="5" t="s">
        <v>142</v>
      </c>
      <c r="C443" s="5" t="s">
        <v>567</v>
      </c>
      <c r="D443" s="5" t="s">
        <v>567</v>
      </c>
      <c r="E443" s="5">
        <v>731952</v>
      </c>
      <c r="F443" s="18">
        <v>43968</v>
      </c>
      <c r="G443" s="5">
        <v>384009</v>
      </c>
      <c r="H443" s="5">
        <v>150737</v>
      </c>
      <c r="I443" s="5">
        <v>11537</v>
      </c>
      <c r="J443" s="5">
        <v>83</v>
      </c>
      <c r="K443" s="5">
        <v>11453</v>
      </c>
      <c r="L443" s="5">
        <v>7284</v>
      </c>
    </row>
    <row r="444" spans="1:12" ht="15.75" customHeight="1">
      <c r="A444" s="5" t="s">
        <v>142</v>
      </c>
      <c r="B444" s="5" t="s">
        <v>142</v>
      </c>
      <c r="C444" s="5" t="s">
        <v>568</v>
      </c>
      <c r="D444" s="5" t="s">
        <v>568</v>
      </c>
      <c r="E444" s="5">
        <v>1439891</v>
      </c>
      <c r="F444" s="18">
        <v>44123</v>
      </c>
      <c r="G444" s="5">
        <v>916169</v>
      </c>
      <c r="H444" s="5">
        <v>347854</v>
      </c>
      <c r="I444" s="5">
        <v>24860</v>
      </c>
      <c r="J444" s="5">
        <v>252</v>
      </c>
      <c r="K444" s="5">
        <v>24545</v>
      </c>
      <c r="L444" s="5">
        <v>395162</v>
      </c>
    </row>
    <row r="445" spans="1:12" ht="15.75" customHeight="1">
      <c r="A445" s="5" t="s">
        <v>142</v>
      </c>
      <c r="B445" s="5" t="s">
        <v>142</v>
      </c>
      <c r="C445" s="5" t="s">
        <v>569</v>
      </c>
      <c r="D445" s="5" t="s">
        <v>569</v>
      </c>
      <c r="E445" s="5">
        <v>1802777</v>
      </c>
      <c r="F445" s="18">
        <v>44228</v>
      </c>
      <c r="G445" s="5">
        <v>1087285</v>
      </c>
      <c r="H445" s="5">
        <v>376311</v>
      </c>
      <c r="I445" s="5">
        <v>20980</v>
      </c>
      <c r="J445" s="5">
        <v>175</v>
      </c>
      <c r="K445" s="5">
        <v>20798</v>
      </c>
      <c r="L445" s="5">
        <v>484994</v>
      </c>
    </row>
    <row r="446" spans="1:12" ht="15.75" customHeight="1">
      <c r="A446" s="5" t="s">
        <v>142</v>
      </c>
      <c r="B446" s="5" t="s">
        <v>142</v>
      </c>
      <c r="C446" s="5" t="s">
        <v>570</v>
      </c>
      <c r="D446" s="5" t="s">
        <v>570</v>
      </c>
      <c r="E446" s="5">
        <v>2246341</v>
      </c>
      <c r="G446" s="5">
        <v>2063646</v>
      </c>
      <c r="H446" s="5">
        <v>1502538</v>
      </c>
      <c r="I446" s="5">
        <v>175335</v>
      </c>
      <c r="J446" s="5">
        <v>1552</v>
      </c>
      <c r="K446" s="5">
        <v>171938</v>
      </c>
      <c r="L446" s="5">
        <v>1188374</v>
      </c>
    </row>
    <row r="447" spans="1:12" ht="15.75" customHeight="1">
      <c r="A447" s="5" t="s">
        <v>142</v>
      </c>
      <c r="B447" s="5" t="s">
        <v>142</v>
      </c>
      <c r="C447" s="5" t="s">
        <v>571</v>
      </c>
      <c r="D447" s="5" t="s">
        <v>571</v>
      </c>
      <c r="E447" s="5">
        <v>1376934</v>
      </c>
      <c r="F447" s="18">
        <v>43968</v>
      </c>
      <c r="G447" s="5">
        <v>860773</v>
      </c>
      <c r="H447" s="5">
        <v>399063</v>
      </c>
      <c r="I447" s="5">
        <v>19137</v>
      </c>
      <c r="J447" s="5">
        <v>78</v>
      </c>
      <c r="K447" s="5">
        <v>19044</v>
      </c>
      <c r="L447" s="5">
        <v>10969</v>
      </c>
    </row>
    <row r="448" spans="1:12" ht="15.75" customHeight="1">
      <c r="A448" s="5" t="s">
        <v>142</v>
      </c>
      <c r="B448" s="5" t="s">
        <v>142</v>
      </c>
      <c r="C448" s="5" t="s">
        <v>572</v>
      </c>
      <c r="D448" s="5" t="s">
        <v>572</v>
      </c>
      <c r="E448" s="5">
        <v>612727</v>
      </c>
      <c r="F448" s="18">
        <v>43968</v>
      </c>
      <c r="G448" s="5">
        <v>391790</v>
      </c>
      <c r="H448" s="5">
        <v>137925</v>
      </c>
      <c r="I448" s="5">
        <v>11667</v>
      </c>
      <c r="J448" s="5">
        <v>49</v>
      </c>
      <c r="K448" s="5">
        <v>11613</v>
      </c>
      <c r="L448" s="5">
        <v>7674</v>
      </c>
    </row>
    <row r="449" spans="1:12" ht="15.75" customHeight="1">
      <c r="A449" s="5" t="s">
        <v>142</v>
      </c>
      <c r="B449" s="5" t="s">
        <v>142</v>
      </c>
      <c r="C449" s="5" t="s">
        <v>573</v>
      </c>
      <c r="D449" s="5" t="s">
        <v>573</v>
      </c>
      <c r="E449" s="5">
        <v>2513895</v>
      </c>
      <c r="F449" s="18">
        <v>43968</v>
      </c>
      <c r="G449" s="5">
        <v>1222153</v>
      </c>
      <c r="H449" s="5">
        <v>413698</v>
      </c>
      <c r="I449" s="5">
        <v>40844</v>
      </c>
      <c r="J449" s="5">
        <v>286</v>
      </c>
      <c r="K449" s="5">
        <v>40416</v>
      </c>
      <c r="L449" s="5">
        <v>23729</v>
      </c>
    </row>
    <row r="450" spans="1:12" ht="15.75" customHeight="1">
      <c r="A450" s="5" t="s">
        <v>142</v>
      </c>
      <c r="B450" s="5" t="s">
        <v>142</v>
      </c>
      <c r="C450" s="5" t="s">
        <v>574</v>
      </c>
      <c r="D450" s="5" t="s">
        <v>574</v>
      </c>
      <c r="E450" s="5">
        <v>1218762</v>
      </c>
      <c r="F450" s="18">
        <v>44221</v>
      </c>
      <c r="G450" s="5">
        <v>675601</v>
      </c>
      <c r="H450" s="5">
        <v>188457</v>
      </c>
      <c r="I450" s="5">
        <v>23549</v>
      </c>
      <c r="J450" s="5">
        <v>86</v>
      </c>
      <c r="K450" s="5">
        <v>23461</v>
      </c>
      <c r="L450" s="5">
        <v>173928</v>
      </c>
    </row>
    <row r="451" spans="1:12" ht="15.75" customHeight="1">
      <c r="A451" s="5" t="s">
        <v>142</v>
      </c>
      <c r="B451" s="5" t="s">
        <v>142</v>
      </c>
      <c r="C451" s="5" t="s">
        <v>575</v>
      </c>
      <c r="D451" s="5" t="s">
        <v>575</v>
      </c>
      <c r="E451" s="5">
        <v>962215</v>
      </c>
      <c r="F451" s="18">
        <v>43968</v>
      </c>
      <c r="G451" s="5">
        <v>593612</v>
      </c>
      <c r="H451" s="5">
        <v>222606</v>
      </c>
      <c r="I451" s="5">
        <v>23505</v>
      </c>
      <c r="J451" s="5">
        <v>212</v>
      </c>
      <c r="K451" s="5">
        <v>23261</v>
      </c>
      <c r="L451" s="5">
        <v>12856</v>
      </c>
    </row>
    <row r="452" spans="1:12" ht="15.75" customHeight="1">
      <c r="A452" s="5" t="s">
        <v>142</v>
      </c>
      <c r="B452" s="5" t="s">
        <v>142</v>
      </c>
      <c r="C452" s="5" t="s">
        <v>576</v>
      </c>
      <c r="D452" s="5" t="s">
        <v>576</v>
      </c>
      <c r="E452" s="5">
        <v>606490</v>
      </c>
      <c r="F452" s="18">
        <v>43968</v>
      </c>
      <c r="G452" s="5">
        <v>402248</v>
      </c>
      <c r="H452" s="5">
        <v>129685</v>
      </c>
      <c r="I452" s="5">
        <v>22924</v>
      </c>
      <c r="J452" s="5">
        <v>84</v>
      </c>
      <c r="K452" s="5">
        <v>22803</v>
      </c>
      <c r="L452" s="5">
        <v>11772</v>
      </c>
    </row>
    <row r="453" spans="1:12" ht="15.75" customHeight="1">
      <c r="A453" s="5" t="s">
        <v>142</v>
      </c>
      <c r="B453" s="5" t="s">
        <v>142</v>
      </c>
      <c r="C453" s="5" t="s">
        <v>577</v>
      </c>
      <c r="D453" s="5" t="s">
        <v>577</v>
      </c>
      <c r="E453" s="5">
        <v>1697983</v>
      </c>
      <c r="F453" s="18">
        <v>44166</v>
      </c>
      <c r="G453" s="5">
        <v>1078666</v>
      </c>
      <c r="H453" s="5">
        <v>523160</v>
      </c>
      <c r="I453" s="5">
        <v>45431</v>
      </c>
      <c r="J453" s="5">
        <v>459</v>
      </c>
      <c r="K453" s="5">
        <v>44903</v>
      </c>
      <c r="L453" s="5">
        <v>196055</v>
      </c>
    </row>
    <row r="454" spans="1:12" ht="15.75" customHeight="1">
      <c r="A454" s="5" t="s">
        <v>142</v>
      </c>
      <c r="B454" s="5" t="s">
        <v>142</v>
      </c>
      <c r="C454" s="5" t="s">
        <v>578</v>
      </c>
      <c r="D454" s="5" t="s">
        <v>578</v>
      </c>
      <c r="E454" s="5">
        <v>961959</v>
      </c>
      <c r="F454" s="18">
        <v>43968</v>
      </c>
      <c r="G454" s="5">
        <v>549767</v>
      </c>
      <c r="H454" s="5">
        <v>184420</v>
      </c>
      <c r="I454" s="5">
        <v>20224</v>
      </c>
      <c r="J454" s="5">
        <v>167</v>
      </c>
      <c r="K454" s="5">
        <v>19981</v>
      </c>
      <c r="L454" s="5">
        <v>10690</v>
      </c>
    </row>
    <row r="455" spans="1:12" ht="15.75" customHeight="1">
      <c r="A455" s="5" t="s">
        <v>142</v>
      </c>
      <c r="B455" s="5" t="s">
        <v>142</v>
      </c>
      <c r="C455" s="5" t="s">
        <v>579</v>
      </c>
      <c r="D455" s="5" t="s">
        <v>579</v>
      </c>
      <c r="E455" s="5">
        <v>1044410</v>
      </c>
      <c r="F455" s="18">
        <v>43968</v>
      </c>
      <c r="G455" s="5">
        <v>768989</v>
      </c>
      <c r="H455" s="5">
        <v>418110</v>
      </c>
      <c r="I455" s="5">
        <v>31651</v>
      </c>
      <c r="J455" s="5">
        <v>240</v>
      </c>
      <c r="K455" s="5">
        <v>31315</v>
      </c>
      <c r="L455" s="5">
        <v>17832</v>
      </c>
    </row>
    <row r="456" spans="1:12" ht="15.75" customHeight="1">
      <c r="A456" s="5" t="s">
        <v>142</v>
      </c>
      <c r="B456" s="5" t="s">
        <v>142</v>
      </c>
      <c r="C456" s="5" t="s">
        <v>580</v>
      </c>
      <c r="D456" s="5" t="s">
        <v>580</v>
      </c>
      <c r="E456" s="5">
        <v>652107</v>
      </c>
      <c r="G456" s="5">
        <v>418336</v>
      </c>
      <c r="H456" s="5">
        <v>192102</v>
      </c>
      <c r="I456" s="5">
        <v>13187</v>
      </c>
      <c r="J456" s="5">
        <v>61</v>
      </c>
      <c r="K456" s="5">
        <v>13115</v>
      </c>
      <c r="L456" s="5">
        <v>326125</v>
      </c>
    </row>
    <row r="457" spans="1:12" ht="15.75" customHeight="1">
      <c r="A457" s="5" t="s">
        <v>142</v>
      </c>
      <c r="B457" s="5" t="s">
        <v>142</v>
      </c>
      <c r="C457" s="5" t="s">
        <v>581</v>
      </c>
      <c r="D457" s="5" t="s">
        <v>581</v>
      </c>
      <c r="E457" s="5">
        <v>2080664</v>
      </c>
      <c r="G457" s="5">
        <v>1122762</v>
      </c>
      <c r="H457" s="5">
        <v>490428</v>
      </c>
      <c r="I457" s="5">
        <v>61841</v>
      </c>
      <c r="J457" s="5">
        <v>594</v>
      </c>
      <c r="K457" s="5">
        <v>61167</v>
      </c>
      <c r="L457" s="5">
        <v>1050445</v>
      </c>
    </row>
    <row r="458" spans="1:12" ht="15.75" customHeight="1">
      <c r="A458" s="5" t="s">
        <v>144</v>
      </c>
      <c r="B458" s="5" t="s">
        <v>144</v>
      </c>
      <c r="C458" s="5" t="s">
        <v>582</v>
      </c>
      <c r="D458" s="5" t="s">
        <v>582</v>
      </c>
      <c r="E458" s="5">
        <v>200222</v>
      </c>
      <c r="F458" s="18">
        <v>44223</v>
      </c>
      <c r="G458" s="5">
        <v>111152</v>
      </c>
      <c r="H458" s="5">
        <v>57491</v>
      </c>
      <c r="I458" s="5">
        <v>16488</v>
      </c>
      <c r="J458" s="5">
        <v>250</v>
      </c>
      <c r="K458" s="5">
        <v>16150</v>
      </c>
      <c r="L458" s="5">
        <v>81386</v>
      </c>
    </row>
    <row r="459" spans="1:12" ht="15.75" customHeight="1">
      <c r="A459" s="5" t="s">
        <v>144</v>
      </c>
      <c r="B459" s="5" t="s">
        <v>144</v>
      </c>
      <c r="C459" s="5" t="s">
        <v>583</v>
      </c>
      <c r="D459" s="5" t="s">
        <v>583</v>
      </c>
      <c r="E459" s="5">
        <v>41816</v>
      </c>
      <c r="F459" s="18">
        <v>44223</v>
      </c>
      <c r="G459" s="5">
        <v>34018</v>
      </c>
      <c r="H459" s="5">
        <v>25943</v>
      </c>
      <c r="I459" s="5">
        <v>5867</v>
      </c>
      <c r="J459" s="5">
        <v>47</v>
      </c>
      <c r="K459" s="5">
        <v>5744</v>
      </c>
      <c r="L459" s="5">
        <v>45348</v>
      </c>
    </row>
    <row r="460" spans="1:12" ht="15.75" customHeight="1">
      <c r="A460" s="5" t="s">
        <v>144</v>
      </c>
      <c r="B460" s="5" t="s">
        <v>144</v>
      </c>
      <c r="C460" s="5" t="s">
        <v>144</v>
      </c>
      <c r="D460" s="5" t="s">
        <v>144</v>
      </c>
      <c r="E460" s="5">
        <v>950289</v>
      </c>
      <c r="F460" s="18">
        <v>44223</v>
      </c>
      <c r="G460" s="5">
        <v>558708</v>
      </c>
      <c r="H460" s="5">
        <v>305464</v>
      </c>
      <c r="I460" s="5">
        <v>98885</v>
      </c>
      <c r="J460" s="5">
        <v>1453</v>
      </c>
      <c r="K460" s="5">
        <v>97171</v>
      </c>
      <c r="L460" s="5">
        <v>475081</v>
      </c>
    </row>
    <row r="461" spans="1:12" ht="15.75" customHeight="1">
      <c r="A461" s="5" t="s">
        <v>146</v>
      </c>
      <c r="B461" s="5" t="s">
        <v>146</v>
      </c>
      <c r="C461" s="5" t="s">
        <v>584</v>
      </c>
      <c r="D461" s="5" t="s">
        <v>584</v>
      </c>
      <c r="E461" s="5">
        <v>2490891</v>
      </c>
      <c r="F461" s="18">
        <v>44076</v>
      </c>
      <c r="G461" s="5">
        <v>1263073</v>
      </c>
      <c r="H461" s="5">
        <v>446487</v>
      </c>
      <c r="I461" s="5">
        <v>47379</v>
      </c>
      <c r="J461" s="5">
        <v>1598</v>
      </c>
      <c r="K461" s="5">
        <v>45757</v>
      </c>
      <c r="L461" s="5">
        <v>112916</v>
      </c>
    </row>
    <row r="462" spans="1:12" ht="15.75" customHeight="1">
      <c r="A462" s="5" t="s">
        <v>146</v>
      </c>
      <c r="B462" s="5" t="s">
        <v>146</v>
      </c>
      <c r="C462" s="5" t="s">
        <v>585</v>
      </c>
      <c r="D462" s="5" t="s">
        <v>585</v>
      </c>
      <c r="E462" s="5">
        <v>596294</v>
      </c>
      <c r="F462" s="18">
        <v>44185</v>
      </c>
      <c r="G462" s="5">
        <v>328464</v>
      </c>
      <c r="H462" s="5">
        <v>104197</v>
      </c>
      <c r="I462" s="5">
        <v>5950</v>
      </c>
      <c r="J462" s="5">
        <v>244</v>
      </c>
      <c r="K462" s="5">
        <v>5696</v>
      </c>
      <c r="L462" s="5">
        <v>66422</v>
      </c>
    </row>
    <row r="463" spans="1:12" ht="15.75" customHeight="1">
      <c r="A463" s="5" t="s">
        <v>146</v>
      </c>
      <c r="B463" s="5" t="s">
        <v>146</v>
      </c>
      <c r="C463" s="5" t="s">
        <v>586</v>
      </c>
      <c r="D463" s="5" t="s">
        <v>586</v>
      </c>
      <c r="E463" s="5">
        <v>1388859</v>
      </c>
      <c r="F463" s="18">
        <v>44185</v>
      </c>
      <c r="G463" s="5">
        <v>623604</v>
      </c>
      <c r="H463" s="5">
        <v>202311</v>
      </c>
      <c r="I463" s="5">
        <v>41728</v>
      </c>
      <c r="J463" s="5">
        <v>1042</v>
      </c>
      <c r="K463" s="5">
        <v>40668</v>
      </c>
      <c r="L463" s="5">
        <v>139353</v>
      </c>
    </row>
    <row r="464" spans="1:12" ht="15.75" customHeight="1">
      <c r="A464" s="5" t="s">
        <v>146</v>
      </c>
      <c r="B464" s="5" t="s">
        <v>146</v>
      </c>
      <c r="C464" s="5" t="s">
        <v>587</v>
      </c>
      <c r="D464" s="5" t="s">
        <v>587</v>
      </c>
      <c r="E464" s="5">
        <v>618008</v>
      </c>
      <c r="F464" s="18">
        <v>44076</v>
      </c>
      <c r="G464" s="5">
        <v>330654</v>
      </c>
      <c r="H464" s="5">
        <v>128653</v>
      </c>
      <c r="I464" s="5">
        <v>13927</v>
      </c>
      <c r="J464" s="5">
        <v>315</v>
      </c>
      <c r="K464" s="5">
        <v>13602</v>
      </c>
      <c r="L464" s="5">
        <v>30598</v>
      </c>
    </row>
    <row r="465" spans="1:12" ht="15.75" customHeight="1">
      <c r="A465" s="5" t="s">
        <v>146</v>
      </c>
      <c r="B465" s="5" t="s">
        <v>146</v>
      </c>
      <c r="C465" s="5" t="s">
        <v>588</v>
      </c>
      <c r="D465" s="5" t="s">
        <v>588</v>
      </c>
      <c r="E465" s="5">
        <v>599814</v>
      </c>
      <c r="F465" s="18">
        <v>44185</v>
      </c>
      <c r="G465" s="5">
        <v>354921</v>
      </c>
      <c r="H465" s="5">
        <v>135247</v>
      </c>
      <c r="I465" s="5">
        <v>8876</v>
      </c>
      <c r="J465" s="5">
        <v>335</v>
      </c>
      <c r="K465" s="5">
        <v>8538</v>
      </c>
      <c r="L465" s="5">
        <v>72874</v>
      </c>
    </row>
    <row r="466" spans="1:12" ht="15.75" customHeight="1">
      <c r="A466" s="5" t="s">
        <v>146</v>
      </c>
      <c r="B466" s="5" t="s">
        <v>146</v>
      </c>
      <c r="C466" s="5" t="s">
        <v>589</v>
      </c>
      <c r="D466" s="5" t="s">
        <v>589</v>
      </c>
      <c r="E466" s="5">
        <v>1180483</v>
      </c>
      <c r="F466" s="18">
        <v>44175</v>
      </c>
      <c r="G466" s="5">
        <v>490080</v>
      </c>
      <c r="H466" s="5">
        <v>131519</v>
      </c>
      <c r="I466" s="5">
        <v>20271</v>
      </c>
      <c r="J466" s="5">
        <v>528</v>
      </c>
      <c r="K466" s="5">
        <v>19729</v>
      </c>
      <c r="L466" s="5">
        <v>73724</v>
      </c>
    </row>
    <row r="467" spans="1:12" ht="15.75" customHeight="1">
      <c r="A467" s="5" t="s">
        <v>146</v>
      </c>
      <c r="B467" s="5" t="s">
        <v>146</v>
      </c>
      <c r="C467" s="5" t="s">
        <v>590</v>
      </c>
      <c r="D467" s="5" t="s">
        <v>590</v>
      </c>
      <c r="E467" s="5">
        <v>2026831</v>
      </c>
      <c r="F467" s="18">
        <v>44185</v>
      </c>
      <c r="G467" s="5">
        <v>476343</v>
      </c>
      <c r="H467" s="5">
        <v>128043</v>
      </c>
      <c r="I467" s="5">
        <v>14347</v>
      </c>
      <c r="J467" s="5">
        <v>504</v>
      </c>
      <c r="K467" s="5">
        <v>13832</v>
      </c>
      <c r="L467" s="5">
        <v>82053</v>
      </c>
    </row>
    <row r="468" spans="1:12" ht="15.75" customHeight="1">
      <c r="A468" s="5" t="s">
        <v>146</v>
      </c>
      <c r="B468" s="5" t="s">
        <v>146</v>
      </c>
      <c r="C468" s="5" t="s">
        <v>591</v>
      </c>
      <c r="D468" s="5" t="s">
        <v>591</v>
      </c>
      <c r="E468" s="5">
        <v>2299026</v>
      </c>
      <c r="F468" s="18">
        <v>44185</v>
      </c>
      <c r="G468" s="5">
        <v>862133</v>
      </c>
      <c r="H468" s="5">
        <v>415351</v>
      </c>
      <c r="I468" s="5">
        <v>22381</v>
      </c>
      <c r="J468" s="5">
        <v>801</v>
      </c>
      <c r="K468" s="5">
        <v>21576</v>
      </c>
      <c r="L468" s="5">
        <v>260229</v>
      </c>
    </row>
    <row r="469" spans="1:12" ht="15.75" customHeight="1">
      <c r="A469" s="5" t="s">
        <v>146</v>
      </c>
      <c r="B469" s="5" t="s">
        <v>146</v>
      </c>
      <c r="C469" s="5" t="s">
        <v>592</v>
      </c>
      <c r="D469" s="5" t="s">
        <v>592</v>
      </c>
      <c r="E469" s="5">
        <v>1582793</v>
      </c>
      <c r="F469" s="18">
        <v>44185</v>
      </c>
      <c r="G469" s="5">
        <v>1000636</v>
      </c>
      <c r="H469" s="5">
        <v>574716</v>
      </c>
      <c r="I469" s="5">
        <v>30822</v>
      </c>
      <c r="J469" s="5">
        <v>986</v>
      </c>
      <c r="K469" s="5">
        <v>29828</v>
      </c>
      <c r="L469" s="5">
        <v>236672</v>
      </c>
    </row>
    <row r="470" spans="1:12" ht="15.75" customHeight="1">
      <c r="A470" s="5" t="s">
        <v>146</v>
      </c>
      <c r="B470" s="5" t="s">
        <v>146</v>
      </c>
      <c r="C470" s="5" t="s">
        <v>593</v>
      </c>
      <c r="D470" s="5" t="s">
        <v>593</v>
      </c>
      <c r="E470" s="5">
        <v>2181753</v>
      </c>
      <c r="F470" s="18">
        <v>44185</v>
      </c>
      <c r="G470" s="5">
        <v>1433553</v>
      </c>
      <c r="H470" s="5">
        <v>681370</v>
      </c>
      <c r="I470" s="5">
        <v>63396</v>
      </c>
      <c r="J470" s="5">
        <v>1496</v>
      </c>
      <c r="K470" s="5">
        <v>61864</v>
      </c>
      <c r="L470" s="5">
        <v>475433</v>
      </c>
    </row>
    <row r="471" spans="1:12" ht="15.75" customHeight="1">
      <c r="A471" s="5" t="s">
        <v>146</v>
      </c>
      <c r="B471" s="5" t="s">
        <v>146</v>
      </c>
      <c r="C471" s="5" t="s">
        <v>594</v>
      </c>
      <c r="D471" s="5" t="s">
        <v>594</v>
      </c>
      <c r="E471" s="5">
        <v>817668</v>
      </c>
      <c r="F471" s="18">
        <v>44076</v>
      </c>
      <c r="G471" s="5">
        <v>465285</v>
      </c>
      <c r="H471" s="5">
        <v>187476</v>
      </c>
      <c r="I471" s="5">
        <v>17852</v>
      </c>
      <c r="J471" s="5">
        <v>556</v>
      </c>
      <c r="K471" s="5">
        <v>17294</v>
      </c>
      <c r="L471" s="5">
        <v>47584</v>
      </c>
    </row>
    <row r="472" spans="1:12" ht="15.75" customHeight="1">
      <c r="A472" s="5" t="s">
        <v>146</v>
      </c>
      <c r="B472" s="5" t="s">
        <v>146</v>
      </c>
      <c r="C472" s="5" t="s">
        <v>595</v>
      </c>
      <c r="D472" s="5" t="s">
        <v>595</v>
      </c>
      <c r="E472" s="5">
        <v>3487882</v>
      </c>
      <c r="F472" s="18">
        <v>44185</v>
      </c>
      <c r="G472" s="5">
        <v>2473646</v>
      </c>
      <c r="H472" s="5">
        <v>943401</v>
      </c>
      <c r="I472" s="5">
        <v>87608</v>
      </c>
      <c r="J472" s="5">
        <v>2106</v>
      </c>
      <c r="K472" s="5">
        <v>85484</v>
      </c>
      <c r="L472" s="5">
        <v>558495</v>
      </c>
    </row>
    <row r="473" spans="1:12" ht="15.75" customHeight="1">
      <c r="A473" s="5" t="s">
        <v>146</v>
      </c>
      <c r="B473" s="5" t="s">
        <v>146</v>
      </c>
      <c r="C473" s="5" t="s">
        <v>596</v>
      </c>
      <c r="D473" s="5" t="s">
        <v>596</v>
      </c>
      <c r="E473" s="5">
        <v>768808</v>
      </c>
      <c r="F473" s="18">
        <v>44076</v>
      </c>
      <c r="G473" s="5">
        <v>372366</v>
      </c>
      <c r="H473" s="5">
        <v>89830</v>
      </c>
      <c r="I473" s="5">
        <v>15606</v>
      </c>
      <c r="J473" s="5">
        <v>380</v>
      </c>
      <c r="K473" s="5">
        <v>15226</v>
      </c>
      <c r="L473" s="5">
        <v>34681</v>
      </c>
    </row>
    <row r="474" spans="1:12" ht="15.75" customHeight="1">
      <c r="A474" s="5" t="s">
        <v>146</v>
      </c>
      <c r="B474" s="5" t="s">
        <v>146</v>
      </c>
      <c r="C474" s="5" t="s">
        <v>597</v>
      </c>
      <c r="D474" s="5" t="s">
        <v>597</v>
      </c>
      <c r="E474" s="5">
        <v>992289</v>
      </c>
      <c r="F474" s="18">
        <v>44185</v>
      </c>
      <c r="G474" s="5">
        <v>541556</v>
      </c>
      <c r="H474" s="5">
        <v>178908</v>
      </c>
      <c r="I474" s="5">
        <v>8675</v>
      </c>
      <c r="J474" s="5">
        <v>233</v>
      </c>
      <c r="K474" s="5">
        <v>8440</v>
      </c>
      <c r="L474" s="5">
        <v>81644</v>
      </c>
    </row>
    <row r="475" spans="1:12" ht="15.75" customHeight="1">
      <c r="A475" s="5" t="s">
        <v>146</v>
      </c>
      <c r="B475" s="5" t="s">
        <v>146</v>
      </c>
      <c r="C475" s="5" t="s">
        <v>598</v>
      </c>
      <c r="D475" s="5" t="s">
        <v>598</v>
      </c>
      <c r="E475" s="5">
        <v>626154</v>
      </c>
      <c r="F475" s="18">
        <v>44076</v>
      </c>
      <c r="G475" s="5">
        <v>424889</v>
      </c>
      <c r="H475" s="5">
        <v>196822</v>
      </c>
      <c r="I475" s="5">
        <v>18814</v>
      </c>
      <c r="J475" s="5">
        <v>419</v>
      </c>
      <c r="K475" s="5">
        <v>18373</v>
      </c>
      <c r="L475" s="5">
        <v>38519</v>
      </c>
    </row>
    <row r="476" spans="1:12" ht="15.75" customHeight="1">
      <c r="A476" s="5" t="s">
        <v>146</v>
      </c>
      <c r="B476" s="5" t="s">
        <v>146</v>
      </c>
      <c r="C476" s="5" t="s">
        <v>599</v>
      </c>
      <c r="D476" s="5" t="s">
        <v>599</v>
      </c>
      <c r="E476" s="5">
        <v>2892282</v>
      </c>
      <c r="F476" s="18">
        <v>44185</v>
      </c>
      <c r="G476" s="5">
        <v>1051467</v>
      </c>
      <c r="H476" s="5">
        <v>396473</v>
      </c>
      <c r="I476" s="5">
        <v>48927</v>
      </c>
      <c r="J476" s="5">
        <v>1358</v>
      </c>
      <c r="K476" s="5">
        <v>47561</v>
      </c>
      <c r="L476" s="5">
        <v>297807</v>
      </c>
    </row>
    <row r="477" spans="1:12" ht="15.75" customHeight="1">
      <c r="A477" s="5" t="s">
        <v>146</v>
      </c>
      <c r="B477" s="5" t="s">
        <v>146</v>
      </c>
      <c r="C477" s="5" t="s">
        <v>600</v>
      </c>
      <c r="D477" s="5" t="s">
        <v>600</v>
      </c>
      <c r="E477" s="5">
        <v>683349</v>
      </c>
      <c r="F477" s="18">
        <v>44185</v>
      </c>
      <c r="G477" s="5">
        <v>384637</v>
      </c>
      <c r="H477" s="5">
        <v>182919</v>
      </c>
      <c r="I477" s="5">
        <v>12963</v>
      </c>
      <c r="J477" s="5">
        <v>423</v>
      </c>
      <c r="K477" s="5">
        <v>12517</v>
      </c>
      <c r="L477" s="5">
        <v>104226</v>
      </c>
    </row>
    <row r="478" spans="1:12" ht="15.75" customHeight="1">
      <c r="A478" s="5" t="s">
        <v>146</v>
      </c>
      <c r="B478" s="5" t="s">
        <v>146</v>
      </c>
      <c r="C478" s="5" t="s">
        <v>601</v>
      </c>
      <c r="D478" s="5" t="s">
        <v>601</v>
      </c>
      <c r="E478" s="5">
        <v>986147</v>
      </c>
      <c r="F478" s="18">
        <v>44076</v>
      </c>
      <c r="G478" s="5">
        <v>872096</v>
      </c>
      <c r="H478" s="5">
        <v>402212</v>
      </c>
      <c r="I478" s="5">
        <v>68821</v>
      </c>
      <c r="J478" s="5">
        <v>1068</v>
      </c>
      <c r="K478" s="5">
        <v>67726</v>
      </c>
      <c r="L478" s="5">
        <v>75942</v>
      </c>
    </row>
    <row r="479" spans="1:12" ht="15.75" customHeight="1">
      <c r="A479" s="5" t="s">
        <v>146</v>
      </c>
      <c r="B479" s="5" t="s">
        <v>146</v>
      </c>
      <c r="C479" s="5" t="s">
        <v>602</v>
      </c>
      <c r="D479" s="5" t="s">
        <v>602</v>
      </c>
      <c r="E479" s="5">
        <v>1654408</v>
      </c>
      <c r="F479" s="18">
        <v>44184</v>
      </c>
      <c r="G479" s="5">
        <v>730511</v>
      </c>
      <c r="H479" s="5">
        <v>218820</v>
      </c>
      <c r="I479" s="5">
        <v>15762</v>
      </c>
      <c r="J479" s="5">
        <v>875</v>
      </c>
      <c r="K479" s="5">
        <v>14884</v>
      </c>
      <c r="L479" s="5">
        <v>174213</v>
      </c>
    </row>
    <row r="480" spans="1:12" ht="15.75" customHeight="1">
      <c r="A480" s="5" t="s">
        <v>146</v>
      </c>
      <c r="B480" s="5" t="s">
        <v>146</v>
      </c>
      <c r="C480" s="5" t="s">
        <v>603</v>
      </c>
      <c r="D480" s="5" t="s">
        <v>603</v>
      </c>
      <c r="E480" s="5">
        <v>614362</v>
      </c>
      <c r="F480" s="18">
        <v>44185</v>
      </c>
      <c r="G480" s="5">
        <v>392113</v>
      </c>
      <c r="H480" s="5">
        <v>172294</v>
      </c>
      <c r="I480" s="5">
        <v>11469</v>
      </c>
      <c r="J480" s="5">
        <v>388</v>
      </c>
      <c r="K480" s="5">
        <v>11080</v>
      </c>
      <c r="L480" s="5">
        <v>83449</v>
      </c>
    </row>
    <row r="481" spans="1:12" ht="15.75" customHeight="1">
      <c r="A481" s="5" t="s">
        <v>146</v>
      </c>
      <c r="B481" s="5" t="s">
        <v>146</v>
      </c>
      <c r="C481" s="5" t="s">
        <v>604</v>
      </c>
      <c r="D481" s="5" t="s">
        <v>604</v>
      </c>
      <c r="E481" s="5">
        <v>902702</v>
      </c>
      <c r="F481" s="18">
        <v>44177</v>
      </c>
      <c r="G481" s="5">
        <v>473193</v>
      </c>
      <c r="H481" s="5">
        <v>142901</v>
      </c>
      <c r="I481" s="5">
        <v>18784</v>
      </c>
      <c r="J481" s="5">
        <v>524</v>
      </c>
      <c r="K481" s="5">
        <v>18257</v>
      </c>
      <c r="L481" s="5">
        <v>77371</v>
      </c>
    </row>
    <row r="482" spans="1:12" ht="15.75" customHeight="1">
      <c r="A482" s="5" t="s">
        <v>146</v>
      </c>
      <c r="B482" s="5" t="s">
        <v>146</v>
      </c>
      <c r="C482" s="5" t="s">
        <v>605</v>
      </c>
      <c r="D482" s="5" t="s">
        <v>605</v>
      </c>
      <c r="E482" s="5">
        <v>1120070</v>
      </c>
      <c r="F482" s="18">
        <v>44183</v>
      </c>
      <c r="G482" s="5">
        <v>597303</v>
      </c>
      <c r="H482" s="5">
        <v>178839</v>
      </c>
      <c r="I482" s="5">
        <v>8043</v>
      </c>
      <c r="J482" s="5">
        <v>380</v>
      </c>
      <c r="K482" s="5">
        <v>7659</v>
      </c>
      <c r="L482" s="5">
        <v>115467</v>
      </c>
    </row>
    <row r="483" spans="1:12" ht="15.75" customHeight="1">
      <c r="A483" s="5" t="s">
        <v>148</v>
      </c>
      <c r="B483" s="5" t="s">
        <v>148</v>
      </c>
      <c r="C483" s="5" t="s">
        <v>606</v>
      </c>
      <c r="D483" s="5" t="s">
        <v>606</v>
      </c>
      <c r="E483" s="5">
        <v>2584913</v>
      </c>
      <c r="F483" s="18">
        <v>44228</v>
      </c>
      <c r="G483" s="5">
        <v>1752308</v>
      </c>
      <c r="H483" s="5">
        <v>1042482</v>
      </c>
      <c r="I483" s="5">
        <v>37769</v>
      </c>
      <c r="J483" s="5">
        <v>410</v>
      </c>
      <c r="K483" s="5">
        <v>37352</v>
      </c>
      <c r="L483" s="5">
        <v>280099</v>
      </c>
    </row>
    <row r="484" spans="1:12" ht="15.75" customHeight="1">
      <c r="A484" s="5" t="s">
        <v>148</v>
      </c>
      <c r="B484" s="5" t="s">
        <v>148</v>
      </c>
      <c r="C484" s="5" t="s">
        <v>607</v>
      </c>
      <c r="D484" s="5" t="s">
        <v>607</v>
      </c>
      <c r="E484" s="5">
        <v>3671999</v>
      </c>
      <c r="F484" s="18">
        <v>44228</v>
      </c>
      <c r="G484" s="5">
        <v>2237787</v>
      </c>
      <c r="H484" s="5">
        <v>1029095</v>
      </c>
      <c r="I484" s="5">
        <v>59694</v>
      </c>
      <c r="J484" s="5">
        <v>307</v>
      </c>
      <c r="K484" s="5">
        <v>59387</v>
      </c>
      <c r="L484" s="5">
        <v>321726</v>
      </c>
    </row>
    <row r="485" spans="1:12" ht="15.75" customHeight="1">
      <c r="A485" s="5" t="s">
        <v>148</v>
      </c>
      <c r="B485" s="5" t="s">
        <v>148</v>
      </c>
      <c r="C485" s="5" t="s">
        <v>608</v>
      </c>
      <c r="D485" s="5" t="s">
        <v>608</v>
      </c>
      <c r="E485" s="5">
        <v>1798194</v>
      </c>
      <c r="F485" s="18">
        <v>44228</v>
      </c>
      <c r="G485" s="5">
        <v>1024293</v>
      </c>
      <c r="H485" s="5">
        <v>525793</v>
      </c>
      <c r="I485" s="5">
        <v>10005</v>
      </c>
      <c r="J485" s="5">
        <v>104</v>
      </c>
      <c r="K485" s="5">
        <v>9901</v>
      </c>
      <c r="L485" s="5">
        <v>53783</v>
      </c>
    </row>
    <row r="486" spans="1:12" ht="15.75" customHeight="1">
      <c r="A486" s="5" t="s">
        <v>148</v>
      </c>
      <c r="B486" s="5" t="s">
        <v>148</v>
      </c>
      <c r="C486" s="5" t="s">
        <v>609</v>
      </c>
      <c r="D486" s="5" t="s">
        <v>609</v>
      </c>
      <c r="E486" s="5">
        <v>1223921</v>
      </c>
      <c r="F486" s="18">
        <v>44228</v>
      </c>
      <c r="G486" s="5">
        <v>763006</v>
      </c>
      <c r="H486" s="5">
        <v>297741</v>
      </c>
      <c r="I486" s="5">
        <v>11996</v>
      </c>
      <c r="J486" s="5">
        <v>61</v>
      </c>
      <c r="K486" s="5">
        <v>11934</v>
      </c>
      <c r="L486" s="5">
        <v>52166</v>
      </c>
    </row>
    <row r="487" spans="1:12" ht="15.75" customHeight="1">
      <c r="A487" s="5" t="s">
        <v>148</v>
      </c>
      <c r="B487" s="5" t="s">
        <v>148</v>
      </c>
      <c r="C487" s="5" t="s">
        <v>610</v>
      </c>
      <c r="D487" s="5" t="s">
        <v>610</v>
      </c>
      <c r="E487" s="5">
        <v>2604453</v>
      </c>
      <c r="F487" s="18">
        <v>44228</v>
      </c>
      <c r="G487" s="5">
        <v>1455732</v>
      </c>
      <c r="H487" s="5">
        <v>621465</v>
      </c>
      <c r="I487" s="5">
        <v>15563</v>
      </c>
      <c r="J487" s="5">
        <v>185</v>
      </c>
      <c r="K487" s="5">
        <v>15377</v>
      </c>
      <c r="L487" s="5">
        <v>121649</v>
      </c>
    </row>
    <row r="488" spans="1:12" ht="15.75" customHeight="1">
      <c r="A488" s="5" t="s">
        <v>148</v>
      </c>
      <c r="B488" s="5" t="s">
        <v>148</v>
      </c>
      <c r="C488" s="5" t="s">
        <v>611</v>
      </c>
      <c r="D488" s="5" t="s">
        <v>611</v>
      </c>
      <c r="E488" s="5">
        <v>2549121</v>
      </c>
      <c r="F488" s="18">
        <v>44228</v>
      </c>
      <c r="G488" s="5">
        <v>1351114</v>
      </c>
      <c r="H488" s="5">
        <v>590401</v>
      </c>
      <c r="I488" s="5">
        <v>19601</v>
      </c>
      <c r="J488" s="5">
        <v>260</v>
      </c>
      <c r="K488" s="5">
        <v>19341</v>
      </c>
      <c r="L488" s="5">
        <v>211241</v>
      </c>
    </row>
    <row r="489" spans="1:12" ht="15.75" customHeight="1">
      <c r="A489" s="5" t="s">
        <v>148</v>
      </c>
      <c r="B489" s="5" t="s">
        <v>148</v>
      </c>
      <c r="C489" s="5" t="s">
        <v>612</v>
      </c>
      <c r="D489" s="5" t="s">
        <v>612</v>
      </c>
      <c r="E489" s="5">
        <v>2410459</v>
      </c>
      <c r="F489" s="18">
        <v>44228</v>
      </c>
      <c r="G489" s="5">
        <v>1525323</v>
      </c>
      <c r="H489" s="5">
        <v>723691</v>
      </c>
      <c r="I489" s="5">
        <v>29781</v>
      </c>
      <c r="J489" s="5">
        <v>156</v>
      </c>
      <c r="K489" s="5">
        <v>29625</v>
      </c>
      <c r="L489" s="5">
        <v>163654</v>
      </c>
    </row>
    <row r="490" spans="1:12" ht="15.75" customHeight="1">
      <c r="A490" s="5" t="s">
        <v>148</v>
      </c>
      <c r="B490" s="5" t="s">
        <v>148</v>
      </c>
      <c r="C490" s="5" t="s">
        <v>613</v>
      </c>
      <c r="D490" s="5" t="s">
        <v>613</v>
      </c>
      <c r="E490" s="5">
        <v>2367745</v>
      </c>
      <c r="F490" s="18">
        <v>44228</v>
      </c>
      <c r="G490" s="5">
        <v>1461174</v>
      </c>
      <c r="H490" s="5">
        <v>714590</v>
      </c>
      <c r="I490" s="5">
        <v>40339</v>
      </c>
      <c r="J490" s="5">
        <v>545</v>
      </c>
      <c r="K490" s="5">
        <v>39792</v>
      </c>
      <c r="L490" s="5">
        <v>298471</v>
      </c>
    </row>
    <row r="491" spans="1:12" ht="15.75" customHeight="1">
      <c r="A491" s="5" t="s">
        <v>148</v>
      </c>
      <c r="B491" s="5" t="s">
        <v>148</v>
      </c>
      <c r="C491" s="5" t="s">
        <v>614</v>
      </c>
      <c r="D491" s="5" t="s">
        <v>614</v>
      </c>
      <c r="E491" s="5">
        <v>1113725</v>
      </c>
      <c r="F491" s="18">
        <v>44228</v>
      </c>
      <c r="G491" s="5">
        <v>709316</v>
      </c>
      <c r="H491" s="5">
        <v>362835</v>
      </c>
      <c r="I491" s="5">
        <v>7967</v>
      </c>
      <c r="J491" s="5">
        <v>48</v>
      </c>
      <c r="K491" s="5">
        <v>7919</v>
      </c>
      <c r="L491" s="5">
        <v>62150</v>
      </c>
    </row>
    <row r="492" spans="1:12" ht="15.75" customHeight="1">
      <c r="A492" s="5" t="s">
        <v>148</v>
      </c>
      <c r="B492" s="5" t="s">
        <v>148</v>
      </c>
      <c r="C492" s="5" t="s">
        <v>615</v>
      </c>
      <c r="D492" s="5" t="s">
        <v>615</v>
      </c>
      <c r="E492" s="5">
        <v>1544392</v>
      </c>
      <c r="F492" s="18">
        <v>44228</v>
      </c>
      <c r="G492" s="5">
        <v>978713</v>
      </c>
      <c r="H492" s="5">
        <v>482350</v>
      </c>
      <c r="I492" s="5">
        <v>19809</v>
      </c>
      <c r="J492" s="5">
        <v>139</v>
      </c>
      <c r="K492" s="5">
        <v>19670</v>
      </c>
      <c r="L492" s="5">
        <v>125906</v>
      </c>
    </row>
    <row r="493" spans="1:12" ht="15.75" customHeight="1">
      <c r="A493" s="5" t="s">
        <v>148</v>
      </c>
      <c r="B493" s="5" t="s">
        <v>148</v>
      </c>
      <c r="C493" s="5" t="s">
        <v>616</v>
      </c>
      <c r="D493" s="5" t="s">
        <v>616</v>
      </c>
      <c r="E493" s="5">
        <v>2041172</v>
      </c>
      <c r="F493" s="18">
        <v>44228</v>
      </c>
      <c r="G493" s="5">
        <v>1301558</v>
      </c>
      <c r="H493" s="5">
        <v>582443</v>
      </c>
      <c r="I493" s="5">
        <v>16720</v>
      </c>
      <c r="J493" s="5">
        <v>107</v>
      </c>
      <c r="K493" s="5">
        <v>16613</v>
      </c>
      <c r="L493" s="5">
        <v>140060</v>
      </c>
    </row>
    <row r="494" spans="1:12" ht="15.75" customHeight="1">
      <c r="A494" s="5" t="s">
        <v>148</v>
      </c>
      <c r="B494" s="5" t="s">
        <v>148</v>
      </c>
      <c r="C494" s="5" t="s">
        <v>617</v>
      </c>
      <c r="D494" s="5" t="s">
        <v>617</v>
      </c>
      <c r="E494" s="5">
        <v>1637226</v>
      </c>
      <c r="F494" s="18">
        <v>44228</v>
      </c>
      <c r="G494" s="5">
        <v>941513</v>
      </c>
      <c r="H494" s="5">
        <v>395584</v>
      </c>
      <c r="I494" s="5">
        <v>13351</v>
      </c>
      <c r="J494" s="5">
        <v>62</v>
      </c>
      <c r="K494" s="5">
        <v>13289</v>
      </c>
      <c r="L494" s="5">
        <v>68355</v>
      </c>
    </row>
    <row r="495" spans="1:12" ht="15.75" customHeight="1">
      <c r="A495" s="5" t="s">
        <v>148</v>
      </c>
      <c r="B495" s="5" t="s">
        <v>148</v>
      </c>
      <c r="C495" s="5" t="s">
        <v>618</v>
      </c>
      <c r="D495" s="5" t="s">
        <v>618</v>
      </c>
      <c r="E495" s="5">
        <v>1207293</v>
      </c>
      <c r="F495" s="18">
        <v>44228</v>
      </c>
      <c r="G495" s="5">
        <v>660103</v>
      </c>
      <c r="H495" s="5">
        <v>279501</v>
      </c>
      <c r="I495" s="5">
        <v>11010</v>
      </c>
      <c r="J495" s="5">
        <v>48</v>
      </c>
      <c r="K495" s="5">
        <v>10962</v>
      </c>
      <c r="L495" s="5">
        <v>126813</v>
      </c>
    </row>
    <row r="496" spans="1:12" ht="15.75" customHeight="1">
      <c r="A496" s="5" t="s">
        <v>148</v>
      </c>
      <c r="B496" s="5" t="s">
        <v>148</v>
      </c>
      <c r="C496" s="5" t="s">
        <v>619</v>
      </c>
      <c r="D496" s="5" t="s">
        <v>619</v>
      </c>
      <c r="E496" s="5">
        <v>1388906</v>
      </c>
      <c r="F496" s="18">
        <v>44228</v>
      </c>
      <c r="G496" s="5">
        <v>737200</v>
      </c>
      <c r="H496" s="5">
        <v>349762</v>
      </c>
      <c r="I496" s="5">
        <v>18407</v>
      </c>
      <c r="J496" s="5">
        <v>131</v>
      </c>
      <c r="K496" s="5">
        <v>18276</v>
      </c>
      <c r="L496" s="5">
        <v>131120</v>
      </c>
    </row>
    <row r="497" spans="1:12" ht="15.75" customHeight="1">
      <c r="A497" s="5" t="s">
        <v>148</v>
      </c>
      <c r="B497" s="5" t="s">
        <v>148</v>
      </c>
      <c r="C497" s="5" t="s">
        <v>620</v>
      </c>
      <c r="D497" s="5" t="s">
        <v>620</v>
      </c>
      <c r="E497" s="5">
        <v>1969520</v>
      </c>
      <c r="F497" s="18">
        <v>44228</v>
      </c>
      <c r="G497" s="5">
        <v>1278952</v>
      </c>
      <c r="H497" s="5">
        <v>525137</v>
      </c>
      <c r="I497" s="5">
        <v>19354</v>
      </c>
      <c r="J497" s="5">
        <v>150</v>
      </c>
      <c r="K497" s="5">
        <v>19203</v>
      </c>
      <c r="L497" s="5">
        <v>90383</v>
      </c>
    </row>
    <row r="498" spans="1:12" ht="15.75" customHeight="1">
      <c r="A498" s="5" t="s">
        <v>148</v>
      </c>
      <c r="B498" s="5" t="s">
        <v>148</v>
      </c>
      <c r="C498" s="5" t="s">
        <v>621</v>
      </c>
      <c r="D498" s="5" t="s">
        <v>621</v>
      </c>
      <c r="E498" s="5">
        <v>1779650</v>
      </c>
      <c r="F498" s="18">
        <v>44228</v>
      </c>
      <c r="G498" s="5">
        <v>1230511</v>
      </c>
      <c r="H498" s="5">
        <v>588688</v>
      </c>
      <c r="I498" s="5">
        <v>16053</v>
      </c>
      <c r="J498" s="5">
        <v>111</v>
      </c>
      <c r="K498" s="5">
        <v>15942</v>
      </c>
      <c r="L498" s="5">
        <v>90568</v>
      </c>
    </row>
    <row r="499" spans="1:12" ht="15.75" customHeight="1">
      <c r="A499" s="5" t="s">
        <v>148</v>
      </c>
      <c r="B499" s="5" t="s">
        <v>148</v>
      </c>
      <c r="C499" s="5" t="s">
        <v>622</v>
      </c>
      <c r="D499" s="5" t="s">
        <v>622</v>
      </c>
      <c r="E499" s="5">
        <v>6663971</v>
      </c>
      <c r="F499" s="18">
        <v>44228</v>
      </c>
      <c r="G499" s="5">
        <v>4582410</v>
      </c>
      <c r="H499" s="5">
        <v>2189042</v>
      </c>
      <c r="I499" s="5">
        <v>187804</v>
      </c>
      <c r="J499" s="5">
        <v>1970</v>
      </c>
      <c r="K499" s="5">
        <v>185816</v>
      </c>
      <c r="L499" s="5">
        <v>1062685</v>
      </c>
    </row>
    <row r="500" spans="1:12" ht="15.75" customHeight="1">
      <c r="A500" s="5" t="s">
        <v>148</v>
      </c>
      <c r="B500" s="5" t="s">
        <v>148</v>
      </c>
      <c r="C500" s="5" t="s">
        <v>623</v>
      </c>
      <c r="D500" s="5" t="s">
        <v>623</v>
      </c>
      <c r="E500" s="5">
        <v>672008</v>
      </c>
      <c r="F500" s="18">
        <v>44228</v>
      </c>
      <c r="G500" s="5">
        <v>416014</v>
      </c>
      <c r="H500" s="5">
        <v>194163</v>
      </c>
      <c r="I500" s="5">
        <v>13639</v>
      </c>
      <c r="J500" s="5">
        <v>66</v>
      </c>
      <c r="K500" s="5">
        <v>13573</v>
      </c>
      <c r="L500" s="5">
        <v>86901</v>
      </c>
    </row>
    <row r="501" spans="1:12" ht="15.75" customHeight="1">
      <c r="A501" s="5" t="s">
        <v>148</v>
      </c>
      <c r="B501" s="5" t="s">
        <v>148</v>
      </c>
      <c r="C501" s="5" t="s">
        <v>624</v>
      </c>
      <c r="D501" s="5" t="s">
        <v>624</v>
      </c>
      <c r="E501" s="5">
        <v>1826275</v>
      </c>
      <c r="F501" s="18">
        <v>44066</v>
      </c>
      <c r="G501" s="5">
        <v>1087735</v>
      </c>
      <c r="H501" s="5">
        <v>383313</v>
      </c>
      <c r="I501" s="5">
        <v>43735</v>
      </c>
      <c r="J501" s="5">
        <v>172</v>
      </c>
      <c r="K501" s="5">
        <v>43461</v>
      </c>
      <c r="L501" s="5">
        <v>75823</v>
      </c>
    </row>
    <row r="502" spans="1:12" ht="15.75" customHeight="1">
      <c r="A502" s="5" t="s">
        <v>148</v>
      </c>
      <c r="B502" s="5" t="s">
        <v>148</v>
      </c>
      <c r="C502" s="5" t="s">
        <v>625</v>
      </c>
      <c r="D502" s="5" t="s">
        <v>625</v>
      </c>
      <c r="E502" s="5">
        <v>1830151</v>
      </c>
      <c r="F502" s="18">
        <v>44228</v>
      </c>
      <c r="G502" s="5">
        <v>987519</v>
      </c>
      <c r="H502" s="5">
        <v>393953</v>
      </c>
      <c r="I502" s="5">
        <v>10067</v>
      </c>
      <c r="J502" s="5">
        <v>72</v>
      </c>
      <c r="K502" s="5">
        <v>9995</v>
      </c>
      <c r="L502" s="5">
        <v>189205</v>
      </c>
    </row>
    <row r="503" spans="1:12" ht="15.75" customHeight="1">
      <c r="A503" s="5" t="s">
        <v>148</v>
      </c>
      <c r="B503" s="5" t="s">
        <v>148</v>
      </c>
      <c r="C503" s="5" t="s">
        <v>626</v>
      </c>
      <c r="D503" s="5" t="s">
        <v>626</v>
      </c>
      <c r="E503" s="5">
        <v>1411327</v>
      </c>
      <c r="F503" s="18">
        <v>44228</v>
      </c>
      <c r="G503" s="5">
        <v>922646</v>
      </c>
      <c r="H503" s="5">
        <v>363082</v>
      </c>
      <c r="I503" s="5">
        <v>13612</v>
      </c>
      <c r="J503" s="5">
        <v>187</v>
      </c>
      <c r="K503" s="5">
        <v>13425</v>
      </c>
      <c r="L503" s="5">
        <v>103969</v>
      </c>
    </row>
    <row r="504" spans="1:12" ht="15.75" customHeight="1">
      <c r="A504" s="5" t="s">
        <v>148</v>
      </c>
      <c r="B504" s="5" t="s">
        <v>148</v>
      </c>
      <c r="C504" s="5" t="s">
        <v>627</v>
      </c>
      <c r="D504" s="5" t="s">
        <v>627</v>
      </c>
      <c r="E504" s="5">
        <v>2139658</v>
      </c>
      <c r="F504" s="18">
        <v>44228</v>
      </c>
      <c r="G504" s="5">
        <v>1449967</v>
      </c>
      <c r="H504" s="5">
        <v>787196</v>
      </c>
      <c r="I504" s="5">
        <v>14811</v>
      </c>
      <c r="J504" s="5">
        <v>158</v>
      </c>
      <c r="K504" s="5">
        <v>14653</v>
      </c>
      <c r="L504" s="5">
        <v>130838</v>
      </c>
    </row>
    <row r="505" spans="1:12" ht="15.75" customHeight="1">
      <c r="A505" s="5" t="s">
        <v>148</v>
      </c>
      <c r="B505" s="5" t="s">
        <v>148</v>
      </c>
      <c r="C505" s="5" t="s">
        <v>628</v>
      </c>
      <c r="D505" s="5" t="s">
        <v>628</v>
      </c>
      <c r="E505" s="5">
        <v>3685681</v>
      </c>
      <c r="F505" s="18">
        <v>44228</v>
      </c>
      <c r="G505" s="5">
        <v>2263325</v>
      </c>
      <c r="H505" s="5">
        <v>1036743</v>
      </c>
      <c r="I505" s="5">
        <v>112412</v>
      </c>
      <c r="J505" s="5">
        <v>1103</v>
      </c>
      <c r="K505" s="5">
        <v>111308</v>
      </c>
      <c r="L505" s="5">
        <v>657165</v>
      </c>
    </row>
    <row r="506" spans="1:12" ht="15.75" customHeight="1">
      <c r="A506" s="5" t="s">
        <v>148</v>
      </c>
      <c r="B506" s="5" t="s">
        <v>148</v>
      </c>
      <c r="C506" s="5" t="s">
        <v>629</v>
      </c>
      <c r="D506" s="5" t="s">
        <v>629</v>
      </c>
      <c r="E506" s="5">
        <v>1458459</v>
      </c>
      <c r="F506" s="18">
        <v>44228</v>
      </c>
      <c r="G506" s="5">
        <v>813922</v>
      </c>
      <c r="H506" s="5">
        <v>395700</v>
      </c>
      <c r="I506" s="5">
        <v>7156</v>
      </c>
      <c r="J506" s="5">
        <v>70</v>
      </c>
      <c r="K506" s="5">
        <v>7086</v>
      </c>
      <c r="L506" s="5">
        <v>68059</v>
      </c>
    </row>
    <row r="507" spans="1:12" ht="15.75" customHeight="1">
      <c r="A507" s="5" t="s">
        <v>148</v>
      </c>
      <c r="B507" s="5" t="s">
        <v>148</v>
      </c>
      <c r="C507" s="5" t="s">
        <v>630</v>
      </c>
      <c r="D507" s="5" t="s">
        <v>630</v>
      </c>
      <c r="E507" s="5">
        <v>1950491</v>
      </c>
      <c r="F507" s="18">
        <v>44228</v>
      </c>
      <c r="G507" s="5">
        <v>1269245</v>
      </c>
      <c r="H507" s="5">
        <v>655588</v>
      </c>
      <c r="I507" s="5">
        <v>57053</v>
      </c>
      <c r="J507" s="5">
        <v>449</v>
      </c>
      <c r="K507" s="5">
        <v>56603</v>
      </c>
      <c r="L507" s="5">
        <v>384035</v>
      </c>
    </row>
    <row r="508" spans="1:12" ht="15.75" customHeight="1">
      <c r="A508" s="5" t="s">
        <v>148</v>
      </c>
      <c r="B508" s="5" t="s">
        <v>148</v>
      </c>
      <c r="C508" s="5" t="s">
        <v>631</v>
      </c>
      <c r="D508" s="5" t="s">
        <v>631</v>
      </c>
      <c r="E508" s="5">
        <v>3309234</v>
      </c>
      <c r="F508" s="18">
        <v>44228</v>
      </c>
      <c r="G508" s="5">
        <v>2077555</v>
      </c>
      <c r="H508" s="5">
        <v>1016874</v>
      </c>
      <c r="I508" s="5">
        <v>17737</v>
      </c>
      <c r="J508" s="5">
        <v>177</v>
      </c>
      <c r="K508" s="5">
        <v>17560</v>
      </c>
      <c r="L508" s="5">
        <v>238690</v>
      </c>
    </row>
    <row r="509" spans="1:12" ht="15.75" customHeight="1">
      <c r="A509" s="5" t="s">
        <v>148</v>
      </c>
      <c r="B509" s="5" t="s">
        <v>148</v>
      </c>
      <c r="C509" s="5" t="s">
        <v>632</v>
      </c>
      <c r="D509" s="5" t="s">
        <v>632</v>
      </c>
      <c r="E509" s="5">
        <v>2038533</v>
      </c>
      <c r="F509" s="18">
        <v>44228</v>
      </c>
      <c r="G509" s="5">
        <v>1200554</v>
      </c>
      <c r="H509" s="5">
        <v>513058</v>
      </c>
      <c r="I509" s="5">
        <v>27324</v>
      </c>
      <c r="J509" s="5">
        <v>287</v>
      </c>
      <c r="K509" s="5">
        <v>27037</v>
      </c>
      <c r="L509" s="5">
        <v>193125</v>
      </c>
    </row>
    <row r="510" spans="1:12" ht="15.75" customHeight="1">
      <c r="A510" s="5" t="s">
        <v>148</v>
      </c>
      <c r="B510" s="5" t="s">
        <v>148</v>
      </c>
      <c r="C510" s="5" t="s">
        <v>633</v>
      </c>
      <c r="D510" s="5" t="s">
        <v>633</v>
      </c>
      <c r="E510" s="5">
        <v>1158283</v>
      </c>
      <c r="F510" s="18">
        <v>44228</v>
      </c>
      <c r="G510" s="5">
        <v>691497</v>
      </c>
      <c r="H510" s="5">
        <v>299553</v>
      </c>
      <c r="I510" s="5">
        <v>17044</v>
      </c>
      <c r="J510" s="5">
        <v>169</v>
      </c>
      <c r="K510" s="5">
        <v>16875</v>
      </c>
      <c r="L510" s="5">
        <v>100497</v>
      </c>
    </row>
    <row r="511" spans="1:12" ht="15.75" customHeight="1">
      <c r="A511" s="5" t="s">
        <v>148</v>
      </c>
      <c r="B511" s="5" t="s">
        <v>148</v>
      </c>
      <c r="C511" s="5" t="s">
        <v>634</v>
      </c>
      <c r="D511" s="5" t="s">
        <v>634</v>
      </c>
      <c r="E511" s="5">
        <v>1338114</v>
      </c>
      <c r="F511" s="18">
        <v>44228</v>
      </c>
      <c r="G511" s="5">
        <v>756544</v>
      </c>
      <c r="H511" s="5">
        <v>347992</v>
      </c>
      <c r="I511" s="5">
        <v>10618</v>
      </c>
      <c r="J511" s="5">
        <v>61</v>
      </c>
      <c r="K511" s="5">
        <v>10557</v>
      </c>
      <c r="L511" s="5">
        <v>89992</v>
      </c>
    </row>
    <row r="512" spans="1:12" ht="15.75" customHeight="1">
      <c r="A512" s="5" t="s">
        <v>148</v>
      </c>
      <c r="B512" s="5" t="s">
        <v>148</v>
      </c>
      <c r="C512" s="5" t="s">
        <v>635</v>
      </c>
      <c r="D512" s="5" t="s">
        <v>635</v>
      </c>
      <c r="E512" s="5">
        <v>2677737</v>
      </c>
      <c r="F512" s="18">
        <v>44228</v>
      </c>
      <c r="G512" s="5">
        <v>1838263</v>
      </c>
      <c r="H512" s="5">
        <v>821713</v>
      </c>
      <c r="I512" s="5">
        <v>30618</v>
      </c>
      <c r="J512" s="5">
        <v>335</v>
      </c>
      <c r="K512" s="5">
        <v>30283</v>
      </c>
      <c r="L512" s="5">
        <v>180351</v>
      </c>
    </row>
    <row r="513" spans="1:12" ht="15.75" customHeight="1">
      <c r="A513" s="5" t="s">
        <v>148</v>
      </c>
      <c r="B513" s="5" t="s">
        <v>148</v>
      </c>
      <c r="C513" s="5" t="s">
        <v>636</v>
      </c>
      <c r="D513" s="5" t="s">
        <v>636</v>
      </c>
      <c r="E513" s="5">
        <v>1037185</v>
      </c>
      <c r="F513" s="18">
        <v>44228</v>
      </c>
      <c r="G513" s="5">
        <v>610090</v>
      </c>
      <c r="H513" s="5">
        <v>348789</v>
      </c>
      <c r="I513" s="5">
        <v>13732</v>
      </c>
      <c r="J513" s="5">
        <v>79</v>
      </c>
      <c r="K513" s="5">
        <v>13653</v>
      </c>
      <c r="L513" s="5">
        <v>91482</v>
      </c>
    </row>
    <row r="514" spans="1:12" ht="15.75" customHeight="1">
      <c r="A514" s="5" t="s">
        <v>148</v>
      </c>
      <c r="B514" s="5" t="s">
        <v>148</v>
      </c>
      <c r="C514" s="5" t="s">
        <v>637</v>
      </c>
      <c r="D514" s="5" t="s">
        <v>637</v>
      </c>
      <c r="E514" s="5">
        <v>1421711</v>
      </c>
      <c r="F514" s="18">
        <v>44228</v>
      </c>
      <c r="G514" s="5">
        <v>884688</v>
      </c>
      <c r="H514" s="5">
        <v>419023</v>
      </c>
      <c r="I514" s="5">
        <v>9498</v>
      </c>
      <c r="J514" s="5">
        <v>92</v>
      </c>
      <c r="K514" s="5">
        <v>9406</v>
      </c>
      <c r="L514" s="5">
        <v>78974</v>
      </c>
    </row>
    <row r="515" spans="1:12" ht="15.75" customHeight="1">
      <c r="A515" s="5" t="s">
        <v>148</v>
      </c>
      <c r="B515" s="5" t="s">
        <v>148</v>
      </c>
      <c r="C515" s="5" t="s">
        <v>638</v>
      </c>
      <c r="D515" s="5" t="s">
        <v>638</v>
      </c>
      <c r="E515" s="5">
        <v>3067549</v>
      </c>
      <c r="F515" s="18">
        <v>44228</v>
      </c>
      <c r="G515" s="5">
        <v>1715072</v>
      </c>
      <c r="H515" s="5">
        <v>854773</v>
      </c>
      <c r="I515" s="5">
        <v>56405</v>
      </c>
      <c r="J515" s="5">
        <v>753</v>
      </c>
      <c r="K515" s="5">
        <v>55652</v>
      </c>
      <c r="L515" s="5">
        <v>279724</v>
      </c>
    </row>
    <row r="516" spans="1:12" ht="15.75" customHeight="1">
      <c r="A516" s="5" t="s">
        <v>150</v>
      </c>
      <c r="B516" s="5" t="s">
        <v>150</v>
      </c>
      <c r="C516" s="5" t="s">
        <v>639</v>
      </c>
      <c r="D516" s="5" t="s">
        <v>639</v>
      </c>
      <c r="E516" s="5">
        <v>281293</v>
      </c>
      <c r="G516" s="5">
        <v>263526</v>
      </c>
      <c r="H516" s="5">
        <v>229361</v>
      </c>
      <c r="I516" s="5">
        <v>0</v>
      </c>
      <c r="J516" s="5">
        <v>0</v>
      </c>
      <c r="K516" s="5">
        <v>0</v>
      </c>
      <c r="L516" s="5">
        <v>137833</v>
      </c>
    </row>
    <row r="517" spans="1:12" ht="15.75" customHeight="1">
      <c r="A517" s="5" t="s">
        <v>150</v>
      </c>
      <c r="B517" s="5" t="s">
        <v>150</v>
      </c>
      <c r="C517" s="5" t="s">
        <v>640</v>
      </c>
      <c r="D517" s="5" t="s">
        <v>640</v>
      </c>
      <c r="E517" s="5">
        <v>43354</v>
      </c>
      <c r="G517" s="5">
        <v>33137</v>
      </c>
      <c r="H517" s="5">
        <v>27820</v>
      </c>
      <c r="I517" s="5">
        <v>0</v>
      </c>
      <c r="J517" s="5">
        <v>0</v>
      </c>
      <c r="K517" s="5">
        <v>0</v>
      </c>
      <c r="L517" s="5">
        <v>21243</v>
      </c>
    </row>
    <row r="518" spans="1:12" ht="15.75" customHeight="1">
      <c r="A518" s="5" t="s">
        <v>150</v>
      </c>
      <c r="B518" s="5" t="s">
        <v>150</v>
      </c>
      <c r="C518" s="5" t="s">
        <v>641</v>
      </c>
      <c r="D518" s="5" t="s">
        <v>641</v>
      </c>
      <c r="E518" s="5">
        <v>146742</v>
      </c>
      <c r="G518" s="5">
        <v>121481</v>
      </c>
      <c r="H518" s="5">
        <v>105432</v>
      </c>
      <c r="I518" s="5">
        <v>0</v>
      </c>
      <c r="J518" s="5">
        <v>0</v>
      </c>
      <c r="K518" s="5">
        <v>0</v>
      </c>
      <c r="L518" s="5">
        <v>71903</v>
      </c>
    </row>
    <row r="519" spans="1:12" ht="15.75" customHeight="1">
      <c r="A519" s="5" t="s">
        <v>150</v>
      </c>
      <c r="B519" s="5" t="s">
        <v>150</v>
      </c>
      <c r="C519" s="5" t="s">
        <v>642</v>
      </c>
      <c r="D519" s="5" t="s">
        <v>642</v>
      </c>
      <c r="E519" s="5">
        <v>136299</v>
      </c>
      <c r="G519" s="5">
        <v>103619</v>
      </c>
      <c r="H519" s="5">
        <v>88896</v>
      </c>
      <c r="I519" s="5">
        <v>0</v>
      </c>
      <c r="J519" s="5">
        <v>0</v>
      </c>
      <c r="K519" s="5">
        <v>0</v>
      </c>
      <c r="L519" s="5">
        <v>66786</v>
      </c>
    </row>
    <row r="520" spans="1:12" ht="15.75" customHeight="1">
      <c r="A520" s="5" t="s">
        <v>152</v>
      </c>
      <c r="B520" s="5" t="s">
        <v>152</v>
      </c>
      <c r="C520" s="5" t="s">
        <v>643</v>
      </c>
      <c r="D520" s="5" t="s">
        <v>643</v>
      </c>
      <c r="E520" s="5">
        <v>752481</v>
      </c>
      <c r="F520" s="18">
        <v>44035</v>
      </c>
      <c r="G520" s="5">
        <v>475390</v>
      </c>
      <c r="H520" s="5">
        <v>157166</v>
      </c>
      <c r="I520" s="5">
        <v>16854</v>
      </c>
      <c r="J520" s="5">
        <v>261</v>
      </c>
      <c r="K520" s="5">
        <v>16548</v>
      </c>
      <c r="L520" s="5">
        <v>26712</v>
      </c>
    </row>
    <row r="521" spans="1:12" ht="15.75" customHeight="1">
      <c r="A521" s="5" t="s">
        <v>152</v>
      </c>
      <c r="B521" s="5" t="s">
        <v>152</v>
      </c>
      <c r="C521" s="5" t="s">
        <v>644</v>
      </c>
      <c r="D521" s="5" t="s">
        <v>644</v>
      </c>
      <c r="E521" s="5">
        <v>2556244</v>
      </c>
      <c r="F521" s="18">
        <v>44035</v>
      </c>
      <c r="G521" s="5">
        <v>1337641</v>
      </c>
      <c r="H521" s="5">
        <v>604784</v>
      </c>
      <c r="I521" s="5">
        <v>171777</v>
      </c>
      <c r="J521" s="5">
        <v>2506</v>
      </c>
      <c r="K521" s="5">
        <v>168327</v>
      </c>
      <c r="L521" s="5">
        <v>137659</v>
      </c>
    </row>
    <row r="522" spans="1:12" ht="15.75" customHeight="1">
      <c r="A522" s="5" t="s">
        <v>152</v>
      </c>
      <c r="B522" s="5" t="s">
        <v>152</v>
      </c>
      <c r="C522" s="5" t="s">
        <v>645</v>
      </c>
      <c r="D522" s="5" t="s">
        <v>645</v>
      </c>
      <c r="E522" s="5">
        <v>7100000</v>
      </c>
      <c r="F522" s="18">
        <v>44228</v>
      </c>
      <c r="G522" s="5">
        <v>4532809</v>
      </c>
      <c r="H522" s="5">
        <v>2671294</v>
      </c>
      <c r="I522" s="5">
        <v>554672</v>
      </c>
      <c r="J522" s="5">
        <v>8546</v>
      </c>
      <c r="K522" s="5">
        <v>544701</v>
      </c>
      <c r="L522" s="5">
        <v>2945113</v>
      </c>
    </row>
    <row r="523" spans="1:12" ht="15.75" customHeight="1">
      <c r="A523" s="5" t="s">
        <v>152</v>
      </c>
      <c r="B523" s="5" t="s">
        <v>152</v>
      </c>
      <c r="C523" s="5" t="s">
        <v>646</v>
      </c>
      <c r="D523" s="5" t="s">
        <v>646</v>
      </c>
      <c r="E523" s="5">
        <v>3472578</v>
      </c>
      <c r="F523" s="18">
        <v>44035</v>
      </c>
      <c r="G523" s="5">
        <v>2717202</v>
      </c>
      <c r="H523" s="5">
        <v>1205484</v>
      </c>
      <c r="I523" s="5">
        <v>246780</v>
      </c>
      <c r="J523" s="5">
        <v>2416</v>
      </c>
      <c r="K523" s="5">
        <v>243070</v>
      </c>
      <c r="L523" s="5">
        <v>225497</v>
      </c>
    </row>
    <row r="524" spans="1:12" ht="15.75" customHeight="1">
      <c r="A524" s="5" t="s">
        <v>152</v>
      </c>
      <c r="B524" s="5" t="s">
        <v>152</v>
      </c>
      <c r="C524" s="5" t="s">
        <v>647</v>
      </c>
      <c r="D524" s="5" t="s">
        <v>647</v>
      </c>
      <c r="E524" s="5">
        <v>2600880</v>
      </c>
      <c r="F524" s="18">
        <v>44035</v>
      </c>
      <c r="G524" s="5">
        <v>1529591</v>
      </c>
      <c r="H524" s="5">
        <v>646400</v>
      </c>
      <c r="I524" s="5">
        <v>64085</v>
      </c>
      <c r="J524" s="5">
        <v>867</v>
      </c>
      <c r="K524" s="5">
        <v>62997</v>
      </c>
      <c r="L524" s="5">
        <v>68476</v>
      </c>
    </row>
    <row r="525" spans="1:12" ht="15.75" customHeight="1">
      <c r="A525" s="5" t="s">
        <v>152</v>
      </c>
      <c r="B525" s="5" t="s">
        <v>152</v>
      </c>
      <c r="C525" s="5" t="s">
        <v>648</v>
      </c>
      <c r="D525" s="5" t="s">
        <v>648</v>
      </c>
      <c r="E525" s="5">
        <v>1502900</v>
      </c>
      <c r="F525" s="18">
        <v>44187</v>
      </c>
      <c r="G525" s="5">
        <v>770955</v>
      </c>
      <c r="H525" s="5">
        <v>279901</v>
      </c>
      <c r="I525" s="5">
        <v>28425</v>
      </c>
      <c r="J525" s="5">
        <v>274</v>
      </c>
      <c r="K525" s="5">
        <v>27957</v>
      </c>
      <c r="L525" s="5">
        <v>178015</v>
      </c>
    </row>
    <row r="526" spans="1:12" ht="15.75" customHeight="1">
      <c r="A526" s="5" t="s">
        <v>152</v>
      </c>
      <c r="B526" s="5" t="s">
        <v>152</v>
      </c>
      <c r="C526" s="5" t="s">
        <v>649</v>
      </c>
      <c r="D526" s="5" t="s">
        <v>649</v>
      </c>
      <c r="E526" s="5">
        <v>2161367</v>
      </c>
      <c r="F526" s="18">
        <v>44035</v>
      </c>
      <c r="G526" s="5">
        <v>1236504</v>
      </c>
      <c r="H526" s="5">
        <v>493453</v>
      </c>
      <c r="I526" s="5">
        <v>33099</v>
      </c>
      <c r="J526" s="5">
        <v>645</v>
      </c>
      <c r="K526" s="5">
        <v>32348</v>
      </c>
      <c r="L526" s="5">
        <v>44349</v>
      </c>
    </row>
    <row r="527" spans="1:12" ht="15.75" customHeight="1">
      <c r="A527" s="5" t="s">
        <v>152</v>
      </c>
      <c r="B527" s="5" t="s">
        <v>152</v>
      </c>
      <c r="C527" s="5" t="s">
        <v>650</v>
      </c>
      <c r="D527" s="5" t="s">
        <v>650</v>
      </c>
      <c r="E527" s="5">
        <v>2259608</v>
      </c>
      <c r="F527" s="18">
        <v>44035</v>
      </c>
      <c r="G527" s="5">
        <v>1370925</v>
      </c>
      <c r="H527" s="5">
        <v>552624</v>
      </c>
      <c r="I527" s="5">
        <v>104303</v>
      </c>
      <c r="J527" s="5">
        <v>686</v>
      </c>
      <c r="K527" s="5">
        <v>102836</v>
      </c>
      <c r="L527" s="5">
        <v>118391</v>
      </c>
    </row>
    <row r="528" spans="1:12" ht="15.75" customHeight="1">
      <c r="A528" s="5" t="s">
        <v>152</v>
      </c>
      <c r="B528" s="5" t="s">
        <v>152</v>
      </c>
      <c r="C528" s="5" t="s">
        <v>651</v>
      </c>
      <c r="D528" s="5" t="s">
        <v>651</v>
      </c>
      <c r="E528" s="5">
        <v>1370281</v>
      </c>
      <c r="F528" s="18">
        <v>44035</v>
      </c>
      <c r="G528" s="5">
        <v>696213</v>
      </c>
      <c r="H528" s="5">
        <v>299822</v>
      </c>
      <c r="I528" s="5">
        <v>31364</v>
      </c>
      <c r="J528" s="5">
        <v>210</v>
      </c>
      <c r="K528" s="5">
        <v>31056</v>
      </c>
      <c r="L528" s="5">
        <v>43996</v>
      </c>
    </row>
    <row r="529" spans="1:12" ht="15.75" customHeight="1">
      <c r="A529" s="5" t="s">
        <v>152</v>
      </c>
      <c r="B529" s="5" t="s">
        <v>152</v>
      </c>
      <c r="C529" s="5" t="s">
        <v>652</v>
      </c>
      <c r="D529" s="5" t="s">
        <v>652</v>
      </c>
      <c r="E529" s="5">
        <v>1166401</v>
      </c>
      <c r="F529" s="18">
        <v>44035</v>
      </c>
      <c r="G529" s="5">
        <v>663206</v>
      </c>
      <c r="H529" s="5">
        <v>250181</v>
      </c>
      <c r="I529" s="5">
        <v>74970</v>
      </c>
      <c r="J529" s="5">
        <v>1258</v>
      </c>
      <c r="K529" s="5">
        <v>73386</v>
      </c>
      <c r="L529" s="5">
        <v>74990</v>
      </c>
    </row>
    <row r="530" spans="1:12" ht="15.75" customHeight="1">
      <c r="A530" s="5" t="s">
        <v>152</v>
      </c>
      <c r="B530" s="5" t="s">
        <v>152</v>
      </c>
      <c r="C530" s="5" t="s">
        <v>653</v>
      </c>
      <c r="D530" s="5" t="s">
        <v>653</v>
      </c>
      <c r="E530" s="5">
        <v>1863178</v>
      </c>
      <c r="F530" s="18">
        <v>44035</v>
      </c>
      <c r="G530" s="5">
        <v>1100888</v>
      </c>
      <c r="H530" s="5">
        <v>450620</v>
      </c>
      <c r="I530" s="5">
        <v>62362</v>
      </c>
      <c r="J530" s="5">
        <v>1048</v>
      </c>
      <c r="K530" s="5">
        <v>61112</v>
      </c>
      <c r="L530" s="5">
        <v>110781</v>
      </c>
    </row>
    <row r="531" spans="1:12" ht="15.75" customHeight="1">
      <c r="A531" s="5" t="s">
        <v>152</v>
      </c>
      <c r="B531" s="5" t="s">
        <v>152</v>
      </c>
      <c r="C531" s="5" t="s">
        <v>654</v>
      </c>
      <c r="D531" s="5" t="s">
        <v>654</v>
      </c>
      <c r="E531" s="5">
        <v>1076588</v>
      </c>
      <c r="F531" s="18">
        <v>44035</v>
      </c>
      <c r="G531" s="5">
        <v>626136</v>
      </c>
      <c r="H531" s="5">
        <v>289120</v>
      </c>
      <c r="I531" s="5">
        <v>24091</v>
      </c>
      <c r="J531" s="5">
        <v>356</v>
      </c>
      <c r="K531" s="5">
        <v>23523</v>
      </c>
      <c r="L531" s="5">
        <v>29235</v>
      </c>
    </row>
    <row r="532" spans="1:12" ht="15.75" customHeight="1">
      <c r="A532" s="5" t="s">
        <v>152</v>
      </c>
      <c r="B532" s="5" t="s">
        <v>152</v>
      </c>
      <c r="C532" s="5" t="s">
        <v>655</v>
      </c>
      <c r="D532" s="5" t="s">
        <v>655</v>
      </c>
      <c r="E532" s="5">
        <v>1883731</v>
      </c>
      <c r="F532" s="18">
        <v>44035</v>
      </c>
      <c r="G532" s="5">
        <v>1040491</v>
      </c>
      <c r="H532" s="5">
        <v>407695</v>
      </c>
      <c r="I532" s="5">
        <v>43570</v>
      </c>
      <c r="J532" s="5">
        <v>348</v>
      </c>
      <c r="K532" s="5">
        <v>43036</v>
      </c>
      <c r="L532" s="5">
        <v>36069</v>
      </c>
    </row>
    <row r="533" spans="1:12" ht="15.75" customHeight="1">
      <c r="A533" s="5" t="s">
        <v>152</v>
      </c>
      <c r="B533" s="5" t="s">
        <v>152</v>
      </c>
      <c r="C533" s="5" t="s">
        <v>656</v>
      </c>
      <c r="D533" s="5" t="s">
        <v>656</v>
      </c>
      <c r="E533" s="5">
        <v>3991038</v>
      </c>
      <c r="F533" s="18">
        <v>44035</v>
      </c>
      <c r="G533" s="5">
        <v>1500331</v>
      </c>
      <c r="H533" s="5">
        <v>583138</v>
      </c>
      <c r="I533" s="5">
        <v>75215</v>
      </c>
      <c r="J533" s="5">
        <v>1172</v>
      </c>
      <c r="K533" s="5">
        <v>73853</v>
      </c>
      <c r="L533" s="5">
        <v>134886</v>
      </c>
    </row>
    <row r="534" spans="1:12" ht="15.75" customHeight="1">
      <c r="A534" s="5" t="s">
        <v>152</v>
      </c>
      <c r="B534" s="5" t="s">
        <v>152</v>
      </c>
      <c r="C534" s="5" t="s">
        <v>657</v>
      </c>
      <c r="D534" s="5" t="s">
        <v>657</v>
      </c>
      <c r="E534" s="5">
        <v>901000</v>
      </c>
      <c r="G534" s="5">
        <v>0</v>
      </c>
      <c r="H534" s="5">
        <v>0</v>
      </c>
      <c r="I534" s="5">
        <v>23280</v>
      </c>
      <c r="J534" s="5">
        <v>316</v>
      </c>
      <c r="K534" s="5">
        <v>22878</v>
      </c>
      <c r="L534" s="5">
        <v>453130</v>
      </c>
    </row>
    <row r="535" spans="1:12" ht="15.75" customHeight="1">
      <c r="A535" s="5" t="s">
        <v>152</v>
      </c>
      <c r="B535" s="5" t="s">
        <v>152</v>
      </c>
      <c r="C535" s="5" t="s">
        <v>658</v>
      </c>
      <c r="D535" s="5" t="s">
        <v>658</v>
      </c>
      <c r="E535" s="5">
        <v>1614069</v>
      </c>
      <c r="F535" s="18">
        <v>44035</v>
      </c>
      <c r="G535" s="5">
        <v>813495</v>
      </c>
      <c r="H535" s="5">
        <v>289588</v>
      </c>
      <c r="I535" s="5">
        <v>21074</v>
      </c>
      <c r="J535" s="5">
        <v>346</v>
      </c>
      <c r="K535" s="5">
        <v>20561</v>
      </c>
      <c r="L535" s="5">
        <v>31521</v>
      </c>
    </row>
    <row r="536" spans="1:12" ht="15.75" customHeight="1">
      <c r="A536" s="5" t="s">
        <v>152</v>
      </c>
      <c r="B536" s="5" t="s">
        <v>152</v>
      </c>
      <c r="C536" s="5" t="s">
        <v>659</v>
      </c>
      <c r="D536" s="5" t="s">
        <v>659</v>
      </c>
      <c r="E536" s="5">
        <v>1721179</v>
      </c>
      <c r="F536" s="18">
        <v>44035</v>
      </c>
      <c r="G536" s="5">
        <v>987830</v>
      </c>
      <c r="H536" s="5">
        <v>397079</v>
      </c>
      <c r="I536" s="5">
        <v>52245</v>
      </c>
      <c r="J536" s="5">
        <v>498</v>
      </c>
      <c r="K536" s="5">
        <v>51253</v>
      </c>
      <c r="L536" s="5">
        <v>50880</v>
      </c>
    </row>
    <row r="537" spans="1:12" ht="15.75" customHeight="1">
      <c r="A537" s="5" t="s">
        <v>152</v>
      </c>
      <c r="B537" s="5" t="s">
        <v>152</v>
      </c>
      <c r="C537" s="5" t="s">
        <v>660</v>
      </c>
      <c r="D537" s="5" t="s">
        <v>660</v>
      </c>
      <c r="E537" s="5">
        <v>735071</v>
      </c>
      <c r="F537" s="18">
        <v>44035</v>
      </c>
      <c r="G537" s="5">
        <v>501986</v>
      </c>
      <c r="H537" s="5">
        <v>343811</v>
      </c>
      <c r="I537" s="5">
        <v>33566</v>
      </c>
      <c r="J537" s="5">
        <v>212</v>
      </c>
      <c r="K537" s="5">
        <v>33164</v>
      </c>
      <c r="L537" s="5">
        <v>62622</v>
      </c>
    </row>
    <row r="538" spans="1:12" ht="15.75" customHeight="1">
      <c r="A538" s="5" t="s">
        <v>152</v>
      </c>
      <c r="B538" s="5" t="s">
        <v>152</v>
      </c>
      <c r="C538" s="5" t="s">
        <v>661</v>
      </c>
      <c r="D538" s="5" t="s">
        <v>661</v>
      </c>
      <c r="E538" s="5">
        <v>564511</v>
      </c>
      <c r="F538" s="18">
        <v>44035</v>
      </c>
      <c r="G538" s="5">
        <v>326872</v>
      </c>
      <c r="H538" s="5">
        <v>136491</v>
      </c>
      <c r="I538" s="5">
        <v>12067</v>
      </c>
      <c r="J538" s="5">
        <v>243</v>
      </c>
      <c r="K538" s="5">
        <v>11790</v>
      </c>
      <c r="L538" s="5">
        <v>14014</v>
      </c>
    </row>
    <row r="539" spans="1:12" ht="15.75" customHeight="1">
      <c r="A539" s="5" t="s">
        <v>152</v>
      </c>
      <c r="B539" s="5" t="s">
        <v>152</v>
      </c>
      <c r="C539" s="5" t="s">
        <v>662</v>
      </c>
      <c r="D539" s="5" t="s">
        <v>662</v>
      </c>
      <c r="E539" s="5">
        <v>1918725</v>
      </c>
      <c r="F539" s="18">
        <v>44035</v>
      </c>
      <c r="G539" s="5">
        <v>827320</v>
      </c>
      <c r="H539" s="5">
        <v>314780</v>
      </c>
      <c r="I539" s="5">
        <v>30183</v>
      </c>
      <c r="J539" s="5">
        <v>416</v>
      </c>
      <c r="K539" s="5">
        <v>29627</v>
      </c>
      <c r="L539" s="5">
        <v>35926</v>
      </c>
    </row>
    <row r="540" spans="1:12" ht="15.75" customHeight="1">
      <c r="A540" s="5" t="s">
        <v>152</v>
      </c>
      <c r="B540" s="5" t="s">
        <v>152</v>
      </c>
      <c r="C540" s="5" t="s">
        <v>663</v>
      </c>
      <c r="D540" s="5" t="s">
        <v>663</v>
      </c>
      <c r="E540" s="5">
        <v>1337560</v>
      </c>
      <c r="F540" s="18">
        <v>44035</v>
      </c>
      <c r="G540" s="5">
        <v>660673</v>
      </c>
      <c r="H540" s="5">
        <v>280037</v>
      </c>
      <c r="I540" s="5">
        <v>20564</v>
      </c>
      <c r="J540" s="5">
        <v>357</v>
      </c>
      <c r="K540" s="5">
        <v>20158</v>
      </c>
      <c r="L540" s="5">
        <v>33671</v>
      </c>
    </row>
    <row r="541" spans="1:12" ht="15.75" customHeight="1">
      <c r="A541" s="5" t="s">
        <v>152</v>
      </c>
      <c r="B541" s="5" t="s">
        <v>152</v>
      </c>
      <c r="C541" s="5" t="s">
        <v>664</v>
      </c>
      <c r="D541" s="5" t="s">
        <v>664</v>
      </c>
      <c r="E541" s="5">
        <v>1210277</v>
      </c>
      <c r="F541" s="18">
        <v>44035</v>
      </c>
      <c r="G541" s="5">
        <v>557267</v>
      </c>
      <c r="H541" s="5">
        <v>174051</v>
      </c>
      <c r="I541" s="5">
        <v>43436</v>
      </c>
      <c r="J541" s="5">
        <v>775</v>
      </c>
      <c r="K541" s="5">
        <v>42557</v>
      </c>
      <c r="L541" s="5">
        <v>41836</v>
      </c>
    </row>
    <row r="542" spans="1:12" ht="15.75" customHeight="1">
      <c r="A542" s="5" t="s">
        <v>152</v>
      </c>
      <c r="B542" s="5" t="s">
        <v>152</v>
      </c>
      <c r="C542" s="5" t="s">
        <v>665</v>
      </c>
      <c r="D542" s="5" t="s">
        <v>665</v>
      </c>
      <c r="E542" s="5">
        <v>3480008</v>
      </c>
      <c r="F542" s="18">
        <v>44035</v>
      </c>
      <c r="G542" s="5">
        <v>1925084</v>
      </c>
      <c r="H542" s="5">
        <v>791376</v>
      </c>
      <c r="I542" s="5">
        <v>99893</v>
      </c>
      <c r="J542" s="5">
        <v>1685</v>
      </c>
      <c r="K542" s="5">
        <v>97619</v>
      </c>
      <c r="L542" s="5">
        <v>129606</v>
      </c>
    </row>
    <row r="543" spans="1:12" ht="15.75" customHeight="1">
      <c r="A543" s="5" t="s">
        <v>152</v>
      </c>
      <c r="B543" s="5" t="s">
        <v>152</v>
      </c>
      <c r="C543" s="5" t="s">
        <v>666</v>
      </c>
      <c r="D543" s="5" t="s">
        <v>666</v>
      </c>
      <c r="E543" s="5">
        <v>1341250</v>
      </c>
      <c r="F543" s="18">
        <v>44035</v>
      </c>
      <c r="G543" s="5">
        <v>726010</v>
      </c>
      <c r="H543" s="5">
        <v>287468</v>
      </c>
      <c r="I543" s="5">
        <v>20195</v>
      </c>
      <c r="J543" s="5">
        <v>206</v>
      </c>
      <c r="K543" s="5">
        <v>19854</v>
      </c>
      <c r="L543" s="5">
        <v>35921</v>
      </c>
    </row>
    <row r="544" spans="1:12" ht="15.75" customHeight="1">
      <c r="A544" s="5" t="s">
        <v>152</v>
      </c>
      <c r="B544" s="5" t="s">
        <v>152</v>
      </c>
      <c r="C544" s="5" t="s">
        <v>667</v>
      </c>
      <c r="D544" s="5" t="s">
        <v>667</v>
      </c>
      <c r="E544" s="5">
        <v>1407627</v>
      </c>
      <c r="F544" s="18">
        <v>44035</v>
      </c>
      <c r="G544" s="5">
        <v>736882</v>
      </c>
      <c r="H544" s="5">
        <v>233177</v>
      </c>
      <c r="I544" s="5">
        <v>27357</v>
      </c>
      <c r="J544" s="5">
        <v>484</v>
      </c>
      <c r="K544" s="5">
        <v>26834</v>
      </c>
      <c r="L544" s="5">
        <v>40016</v>
      </c>
    </row>
    <row r="545" spans="1:12" ht="15.75" customHeight="1">
      <c r="A545" s="5" t="s">
        <v>152</v>
      </c>
      <c r="B545" s="5" t="s">
        <v>152</v>
      </c>
      <c r="C545" s="5" t="s">
        <v>668</v>
      </c>
      <c r="D545" s="5" t="s">
        <v>668</v>
      </c>
      <c r="E545" s="5">
        <v>2402781</v>
      </c>
      <c r="F545" s="18">
        <v>44035</v>
      </c>
      <c r="G545" s="5">
        <v>1224986</v>
      </c>
      <c r="H545" s="5">
        <v>486660</v>
      </c>
      <c r="I545" s="5">
        <v>75352</v>
      </c>
      <c r="J545" s="5">
        <v>972</v>
      </c>
      <c r="K545" s="5">
        <v>73874</v>
      </c>
      <c r="L545" s="5">
        <v>105121</v>
      </c>
    </row>
    <row r="546" spans="1:12" ht="15.75" customHeight="1">
      <c r="A546" s="5" t="s">
        <v>152</v>
      </c>
      <c r="B546" s="5" t="s">
        <v>152</v>
      </c>
      <c r="C546" s="5" t="s">
        <v>669</v>
      </c>
      <c r="D546" s="5" t="s">
        <v>669</v>
      </c>
      <c r="E546" s="5">
        <v>1243684</v>
      </c>
      <c r="F546" s="18">
        <v>44035</v>
      </c>
      <c r="G546" s="5">
        <v>660187</v>
      </c>
      <c r="H546" s="5">
        <v>304832</v>
      </c>
      <c r="I546" s="5">
        <v>43571</v>
      </c>
      <c r="J546" s="5">
        <v>521</v>
      </c>
      <c r="K546" s="5">
        <v>43018</v>
      </c>
      <c r="L546" s="5">
        <v>67624</v>
      </c>
    </row>
    <row r="547" spans="1:12" ht="15.75" customHeight="1">
      <c r="A547" s="5" t="s">
        <v>152</v>
      </c>
      <c r="B547" s="5" t="s">
        <v>152</v>
      </c>
      <c r="C547" s="5" t="s">
        <v>670</v>
      </c>
      <c r="D547" s="5" t="s">
        <v>670</v>
      </c>
      <c r="E547" s="5">
        <v>3725697</v>
      </c>
      <c r="F547" s="18">
        <v>44035</v>
      </c>
      <c r="G547" s="5">
        <v>1425728</v>
      </c>
      <c r="H547" s="5">
        <v>563426</v>
      </c>
      <c r="I547" s="5">
        <v>119370</v>
      </c>
      <c r="J547" s="5">
        <v>1842</v>
      </c>
      <c r="K547" s="5">
        <v>117138</v>
      </c>
      <c r="L547" s="5">
        <v>127633</v>
      </c>
    </row>
    <row r="548" spans="1:12" ht="15.75" customHeight="1">
      <c r="A548" s="5" t="s">
        <v>152</v>
      </c>
      <c r="B548" s="5" t="s">
        <v>152</v>
      </c>
      <c r="C548" s="5" t="s">
        <v>671</v>
      </c>
      <c r="D548" s="5" t="s">
        <v>671</v>
      </c>
      <c r="E548" s="5">
        <v>1268094</v>
      </c>
      <c r="F548" s="18">
        <v>44035</v>
      </c>
      <c r="G548" s="5">
        <v>630274</v>
      </c>
      <c r="H548" s="5">
        <v>246969</v>
      </c>
      <c r="I548" s="5">
        <v>41461</v>
      </c>
      <c r="J548" s="5">
        <v>442</v>
      </c>
      <c r="K548" s="5">
        <v>40760</v>
      </c>
      <c r="L548" s="5">
        <v>88175</v>
      </c>
    </row>
    <row r="549" spans="1:12" ht="15.75" customHeight="1">
      <c r="A549" s="5" t="s">
        <v>152</v>
      </c>
      <c r="B549" s="5" t="s">
        <v>152</v>
      </c>
      <c r="C549" s="5" t="s">
        <v>672</v>
      </c>
      <c r="D549" s="5" t="s">
        <v>672</v>
      </c>
      <c r="E549" s="5">
        <v>1738376</v>
      </c>
      <c r="F549" s="18">
        <v>44035</v>
      </c>
      <c r="G549" s="5">
        <v>984706</v>
      </c>
      <c r="H549" s="5">
        <v>328797</v>
      </c>
      <c r="I549" s="5">
        <v>56304</v>
      </c>
      <c r="J549" s="5">
        <v>409</v>
      </c>
      <c r="K549" s="5">
        <v>55757</v>
      </c>
      <c r="L549" s="5">
        <v>77440</v>
      </c>
    </row>
    <row r="550" spans="1:12" ht="15.75" customHeight="1">
      <c r="A550" s="5" t="s">
        <v>152</v>
      </c>
      <c r="B550" s="5" t="s">
        <v>152</v>
      </c>
      <c r="C550" s="5" t="s">
        <v>673</v>
      </c>
      <c r="D550" s="5" t="s">
        <v>673</v>
      </c>
      <c r="E550" s="5">
        <v>2713858</v>
      </c>
      <c r="F550" s="18">
        <v>44050</v>
      </c>
      <c r="G550" s="5">
        <v>1468456</v>
      </c>
      <c r="H550" s="5">
        <v>636356</v>
      </c>
      <c r="I550" s="5">
        <v>77534</v>
      </c>
      <c r="J550" s="5">
        <v>1059</v>
      </c>
      <c r="K550" s="5">
        <v>76038</v>
      </c>
      <c r="L550" s="5">
        <v>131353</v>
      </c>
    </row>
    <row r="551" spans="1:12" ht="15.75" customHeight="1">
      <c r="A551" s="5" t="s">
        <v>152</v>
      </c>
      <c r="B551" s="5" t="s">
        <v>152</v>
      </c>
      <c r="C551" s="5" t="s">
        <v>674</v>
      </c>
      <c r="D551" s="5" t="s">
        <v>674</v>
      </c>
      <c r="E551" s="5">
        <v>1665253</v>
      </c>
      <c r="F551" s="18">
        <v>44035</v>
      </c>
      <c r="G551" s="5">
        <v>815687</v>
      </c>
      <c r="H551" s="5">
        <v>275985</v>
      </c>
      <c r="I551" s="5">
        <v>49374</v>
      </c>
      <c r="J551" s="5">
        <v>432</v>
      </c>
      <c r="K551" s="5">
        <v>48812</v>
      </c>
      <c r="L551" s="5">
        <v>78895</v>
      </c>
    </row>
    <row r="552" spans="1:12" ht="15.75" customHeight="1">
      <c r="A552" s="5" t="s">
        <v>152</v>
      </c>
      <c r="B552" s="5" t="s">
        <v>152</v>
      </c>
      <c r="C552" s="5" t="s">
        <v>675</v>
      </c>
      <c r="D552" s="5" t="s">
        <v>675</v>
      </c>
      <c r="E552" s="5">
        <v>1111812</v>
      </c>
      <c r="F552" s="18">
        <v>44035</v>
      </c>
      <c r="G552" s="5">
        <v>541496</v>
      </c>
      <c r="H552" s="5">
        <v>205219</v>
      </c>
      <c r="I552" s="5">
        <v>29301</v>
      </c>
      <c r="J552" s="5">
        <v>625</v>
      </c>
      <c r="K552" s="5">
        <v>28600</v>
      </c>
      <c r="L552" s="5">
        <v>38648</v>
      </c>
    </row>
    <row r="553" spans="1:12" ht="15.75" customHeight="1">
      <c r="A553" s="5" t="s">
        <v>152</v>
      </c>
      <c r="B553" s="5" t="s">
        <v>152</v>
      </c>
      <c r="C553" s="5" t="s">
        <v>676</v>
      </c>
      <c r="D553" s="5" t="s">
        <v>676</v>
      </c>
      <c r="E553" s="5">
        <v>2471222</v>
      </c>
      <c r="F553" s="18">
        <v>44035</v>
      </c>
      <c r="G553" s="5">
        <v>1671392</v>
      </c>
      <c r="H553" s="5">
        <v>611015</v>
      </c>
      <c r="I553" s="5">
        <v>95405</v>
      </c>
      <c r="J553" s="5">
        <v>979</v>
      </c>
      <c r="K553" s="5">
        <v>93683</v>
      </c>
      <c r="L553" s="5">
        <v>84003</v>
      </c>
    </row>
    <row r="554" spans="1:12" ht="15.75" customHeight="1">
      <c r="A554" s="5" t="s">
        <v>152</v>
      </c>
      <c r="B554" s="5" t="s">
        <v>152</v>
      </c>
      <c r="C554" s="5" t="s">
        <v>677</v>
      </c>
      <c r="D554" s="5" t="s">
        <v>677</v>
      </c>
      <c r="E554" s="5">
        <v>2468965</v>
      </c>
      <c r="F554" s="18">
        <v>44035</v>
      </c>
      <c r="G554" s="5">
        <v>1270049</v>
      </c>
      <c r="H554" s="5">
        <v>533376</v>
      </c>
      <c r="I554" s="5">
        <v>54968</v>
      </c>
      <c r="J554" s="5">
        <v>667</v>
      </c>
      <c r="K554" s="5">
        <v>54122</v>
      </c>
      <c r="L554" s="5">
        <v>103654</v>
      </c>
    </row>
    <row r="555" spans="1:12" ht="15.75" customHeight="1">
      <c r="A555" s="5" t="s">
        <v>152</v>
      </c>
      <c r="B555" s="5" t="s">
        <v>152</v>
      </c>
      <c r="C555" s="5" t="s">
        <v>678</v>
      </c>
      <c r="D555" s="5" t="s">
        <v>678</v>
      </c>
      <c r="E555" s="5">
        <v>1614242</v>
      </c>
      <c r="F555" s="18">
        <v>44035</v>
      </c>
      <c r="G555" s="5">
        <v>763735</v>
      </c>
      <c r="H555" s="5">
        <v>336366</v>
      </c>
      <c r="I555" s="5">
        <v>49864</v>
      </c>
      <c r="J555" s="5">
        <v>1131</v>
      </c>
      <c r="K555" s="5">
        <v>48564</v>
      </c>
      <c r="L555" s="5">
        <v>72868</v>
      </c>
    </row>
    <row r="556" spans="1:12" ht="15.75" customHeight="1">
      <c r="A556" s="5" t="s">
        <v>152</v>
      </c>
      <c r="B556" s="5" t="s">
        <v>152</v>
      </c>
      <c r="C556" s="5" t="s">
        <v>679</v>
      </c>
      <c r="D556" s="5" t="s">
        <v>679</v>
      </c>
      <c r="E556" s="5">
        <v>2093003</v>
      </c>
      <c r="F556" s="18">
        <v>44035</v>
      </c>
      <c r="G556" s="5">
        <v>1085842</v>
      </c>
      <c r="H556" s="5">
        <v>444502</v>
      </c>
      <c r="I556" s="5">
        <v>45857</v>
      </c>
      <c r="J556" s="5">
        <v>356</v>
      </c>
      <c r="K556" s="5">
        <v>45382</v>
      </c>
      <c r="L556" s="5">
        <v>74992</v>
      </c>
    </row>
    <row r="557" spans="1:12" ht="15.75" customHeight="1">
      <c r="A557" s="5" t="s">
        <v>152</v>
      </c>
      <c r="B557" s="5" t="s">
        <v>152</v>
      </c>
      <c r="C557" s="5" t="s">
        <v>680</v>
      </c>
      <c r="D557" s="5" t="s">
        <v>680</v>
      </c>
      <c r="E557" s="5">
        <v>1943309</v>
      </c>
      <c r="F557" s="18">
        <v>44035</v>
      </c>
      <c r="G557" s="5">
        <v>1072788</v>
      </c>
      <c r="H557" s="5">
        <v>505098</v>
      </c>
      <c r="I557" s="5">
        <v>46294</v>
      </c>
      <c r="J557" s="5">
        <v>548</v>
      </c>
      <c r="K557" s="5">
        <v>45687</v>
      </c>
      <c r="L557" s="5">
        <v>51767</v>
      </c>
    </row>
    <row r="558" spans="1:12" ht="15.75" customHeight="1">
      <c r="A558" s="5" t="s">
        <v>154</v>
      </c>
      <c r="B558" s="5" t="s">
        <v>154</v>
      </c>
      <c r="C558" s="5" t="s">
        <v>681</v>
      </c>
      <c r="D558" s="5" t="s">
        <v>681</v>
      </c>
      <c r="E558" s="5">
        <v>708952</v>
      </c>
      <c r="G558" s="5">
        <v>376263</v>
      </c>
      <c r="H558" s="5">
        <v>89337</v>
      </c>
      <c r="I558" s="5">
        <v>0</v>
      </c>
      <c r="J558" s="5">
        <v>0</v>
      </c>
      <c r="K558" s="5">
        <v>0</v>
      </c>
      <c r="L558" s="5">
        <v>347386</v>
      </c>
    </row>
    <row r="559" spans="1:12" ht="15.75" customHeight="1">
      <c r="A559" s="5" t="s">
        <v>154</v>
      </c>
      <c r="B559" s="5" t="s">
        <v>154</v>
      </c>
      <c r="C559" s="5" t="s">
        <v>682</v>
      </c>
      <c r="D559" s="5" t="s">
        <v>682</v>
      </c>
      <c r="E559" s="5">
        <v>1304811</v>
      </c>
      <c r="G559" s="5">
        <v>599183</v>
      </c>
      <c r="H559" s="5">
        <v>204318</v>
      </c>
      <c r="I559" s="5">
        <v>0</v>
      </c>
      <c r="J559" s="5">
        <v>0</v>
      </c>
      <c r="K559" s="5">
        <v>0</v>
      </c>
      <c r="L559" s="5">
        <v>639357</v>
      </c>
    </row>
    <row r="560" spans="1:12" ht="15.75" customHeight="1">
      <c r="A560" s="5" t="s">
        <v>154</v>
      </c>
      <c r="B560" s="5" t="s">
        <v>154</v>
      </c>
      <c r="C560" s="5" t="s">
        <v>683</v>
      </c>
      <c r="D560" s="5" t="s">
        <v>683</v>
      </c>
      <c r="E560" s="5">
        <v>3441992</v>
      </c>
      <c r="G560" s="5">
        <v>3150245</v>
      </c>
      <c r="H560" s="5">
        <v>1893217</v>
      </c>
      <c r="I560" s="5">
        <v>0</v>
      </c>
      <c r="J560" s="5">
        <v>0</v>
      </c>
      <c r="K560" s="5">
        <v>0</v>
      </c>
      <c r="L560" s="5">
        <v>1686576</v>
      </c>
    </row>
    <row r="561" spans="1:12" ht="15.75" customHeight="1">
      <c r="A561" s="5" t="s">
        <v>154</v>
      </c>
      <c r="B561" s="5" t="s">
        <v>154</v>
      </c>
      <c r="C561" s="5" t="s">
        <v>684</v>
      </c>
      <c r="D561" s="5" t="s">
        <v>684</v>
      </c>
      <c r="E561" s="5">
        <v>983414</v>
      </c>
      <c r="G561" s="5">
        <v>580926</v>
      </c>
      <c r="H561" s="5">
        <v>190526</v>
      </c>
      <c r="I561" s="5">
        <v>0</v>
      </c>
      <c r="J561" s="5">
        <v>0</v>
      </c>
      <c r="K561" s="5">
        <v>0</v>
      </c>
      <c r="L561" s="5">
        <v>481872</v>
      </c>
    </row>
    <row r="562" spans="1:12" ht="15.75" customHeight="1">
      <c r="A562" s="5" t="s">
        <v>154</v>
      </c>
      <c r="B562" s="5" t="s">
        <v>154</v>
      </c>
      <c r="C562" s="5" t="s">
        <v>685</v>
      </c>
      <c r="D562" s="5" t="s">
        <v>685</v>
      </c>
      <c r="E562" s="5">
        <v>582457</v>
      </c>
      <c r="G562" s="5">
        <v>327527</v>
      </c>
      <c r="H562" s="5">
        <v>128207</v>
      </c>
      <c r="I562" s="5">
        <v>0</v>
      </c>
      <c r="J562" s="5">
        <v>0</v>
      </c>
      <c r="K562" s="5">
        <v>0</v>
      </c>
      <c r="L562" s="5">
        <v>285403</v>
      </c>
    </row>
    <row r="563" spans="1:12" ht="15.75" customHeight="1">
      <c r="A563" s="5" t="s">
        <v>154</v>
      </c>
      <c r="B563" s="5" t="s">
        <v>154</v>
      </c>
      <c r="C563" s="5" t="s">
        <v>686</v>
      </c>
      <c r="D563" s="5" t="s">
        <v>686</v>
      </c>
      <c r="E563" s="5">
        <v>712257</v>
      </c>
      <c r="G563" s="5">
        <v>262313</v>
      </c>
      <c r="H563" s="5">
        <v>127108</v>
      </c>
      <c r="I563" s="5">
        <v>0</v>
      </c>
      <c r="J563" s="5">
        <v>0</v>
      </c>
      <c r="K563" s="5">
        <v>0</v>
      </c>
      <c r="L563" s="5">
        <v>349005</v>
      </c>
    </row>
    <row r="564" spans="1:12" ht="15.75" customHeight="1">
      <c r="A564" s="5" t="s">
        <v>154</v>
      </c>
      <c r="B564" s="5" t="s">
        <v>154</v>
      </c>
      <c r="C564" s="5" t="s">
        <v>687</v>
      </c>
      <c r="D564" s="5" t="s">
        <v>687</v>
      </c>
      <c r="E564" s="5">
        <v>664971</v>
      </c>
      <c r="G564" s="5">
        <v>306919</v>
      </c>
      <c r="H564" s="5">
        <v>59886</v>
      </c>
      <c r="I564" s="5">
        <v>0</v>
      </c>
      <c r="J564" s="5">
        <v>0</v>
      </c>
      <c r="K564" s="5">
        <v>0</v>
      </c>
      <c r="L564" s="5">
        <v>325835</v>
      </c>
    </row>
    <row r="565" spans="1:12" ht="15.75" customHeight="1">
      <c r="A565" s="5" t="s">
        <v>154</v>
      </c>
      <c r="B565" s="5" t="s">
        <v>154</v>
      </c>
      <c r="C565" s="5" t="s">
        <v>688</v>
      </c>
      <c r="D565" s="5" t="s">
        <v>688</v>
      </c>
      <c r="E565" s="5">
        <v>972625</v>
      </c>
      <c r="G565" s="5">
        <v>557684</v>
      </c>
      <c r="H565" s="5">
        <v>183176</v>
      </c>
      <c r="I565" s="5">
        <v>0</v>
      </c>
      <c r="J565" s="5">
        <v>0</v>
      </c>
      <c r="K565" s="5">
        <v>0</v>
      </c>
      <c r="L565" s="5">
        <v>476586</v>
      </c>
    </row>
    <row r="566" spans="1:12" ht="15.75" customHeight="1">
      <c r="A566" s="5" t="s">
        <v>154</v>
      </c>
      <c r="B566" s="5" t="s">
        <v>154</v>
      </c>
      <c r="C566" s="5" t="s">
        <v>689</v>
      </c>
      <c r="D566" s="5" t="s">
        <v>689</v>
      </c>
      <c r="E566" s="5">
        <v>1016063</v>
      </c>
      <c r="G566" s="5">
        <v>657167</v>
      </c>
      <c r="H566" s="5">
        <v>384862</v>
      </c>
      <c r="I566" s="5">
        <v>0</v>
      </c>
      <c r="J566" s="5">
        <v>0</v>
      </c>
      <c r="K566" s="5">
        <v>0</v>
      </c>
      <c r="L566" s="5">
        <v>497870</v>
      </c>
    </row>
    <row r="567" spans="1:12" ht="15.75" customHeight="1">
      <c r="A567" s="5" t="s">
        <v>154</v>
      </c>
      <c r="B567" s="5" t="s">
        <v>154</v>
      </c>
      <c r="C567" s="5" t="s">
        <v>690</v>
      </c>
      <c r="D567" s="5" t="s">
        <v>690</v>
      </c>
      <c r="E567" s="5">
        <v>1401639</v>
      </c>
      <c r="G567" s="5">
        <v>856707</v>
      </c>
      <c r="H567" s="5">
        <v>333812</v>
      </c>
      <c r="I567" s="5">
        <v>0</v>
      </c>
      <c r="J567" s="5">
        <v>0</v>
      </c>
      <c r="K567" s="5">
        <v>0</v>
      </c>
      <c r="L567" s="5">
        <v>686803</v>
      </c>
    </row>
    <row r="568" spans="1:12" ht="15.75" customHeight="1">
      <c r="A568" s="5" t="s">
        <v>154</v>
      </c>
      <c r="B568" s="5" t="s">
        <v>154</v>
      </c>
      <c r="C568" s="5" t="s">
        <v>691</v>
      </c>
      <c r="D568" s="5" t="s">
        <v>691</v>
      </c>
      <c r="E568" s="5">
        <v>515835</v>
      </c>
      <c r="G568" s="5">
        <v>275644</v>
      </c>
      <c r="H568" s="5">
        <v>51593</v>
      </c>
      <c r="I568" s="5">
        <v>0</v>
      </c>
      <c r="J568" s="5">
        <v>0</v>
      </c>
      <c r="K568" s="5">
        <v>0</v>
      </c>
      <c r="L568" s="5">
        <v>252759</v>
      </c>
    </row>
    <row r="569" spans="1:12" ht="15.75" customHeight="1">
      <c r="A569" s="5" t="s">
        <v>154</v>
      </c>
      <c r="B569" s="5" t="s">
        <v>154</v>
      </c>
      <c r="C569" s="5" t="s">
        <v>692</v>
      </c>
      <c r="D569" s="5" t="s">
        <v>692</v>
      </c>
      <c r="E569" s="5">
        <v>1318110</v>
      </c>
      <c r="G569" s="5">
        <v>468199</v>
      </c>
      <c r="H569" s="5">
        <v>172007</v>
      </c>
      <c r="I569" s="5">
        <v>0</v>
      </c>
      <c r="J569" s="5">
        <v>0</v>
      </c>
      <c r="K569" s="5">
        <v>0</v>
      </c>
      <c r="L569" s="5">
        <v>645873</v>
      </c>
    </row>
    <row r="570" spans="1:12" ht="15.75" customHeight="1">
      <c r="A570" s="5" t="s">
        <v>154</v>
      </c>
      <c r="B570" s="5" t="s">
        <v>154</v>
      </c>
      <c r="C570" s="5" t="s">
        <v>693</v>
      </c>
      <c r="D570" s="5" t="s">
        <v>693</v>
      </c>
      <c r="E570" s="5">
        <v>807037</v>
      </c>
      <c r="G570" s="5">
        <v>480069</v>
      </c>
      <c r="H570" s="5">
        <v>170258</v>
      </c>
      <c r="I570" s="5">
        <v>0</v>
      </c>
      <c r="J570" s="5">
        <v>0</v>
      </c>
      <c r="K570" s="5">
        <v>0</v>
      </c>
      <c r="L570" s="5">
        <v>395448</v>
      </c>
    </row>
    <row r="571" spans="1:12" ht="15.75" customHeight="1">
      <c r="A571" s="5" t="s">
        <v>154</v>
      </c>
      <c r="B571" s="5" t="s">
        <v>154</v>
      </c>
      <c r="C571" s="5" t="s">
        <v>694</v>
      </c>
      <c r="D571" s="5" t="s">
        <v>694</v>
      </c>
      <c r="E571" s="5">
        <v>767428</v>
      </c>
      <c r="G571" s="5">
        <v>458648</v>
      </c>
      <c r="H571" s="5">
        <v>140778</v>
      </c>
      <c r="I571" s="5">
        <v>0</v>
      </c>
      <c r="J571" s="5">
        <v>0</v>
      </c>
      <c r="K571" s="5">
        <v>0</v>
      </c>
      <c r="L571" s="5">
        <v>376039</v>
      </c>
    </row>
    <row r="572" spans="1:12" ht="15.75" customHeight="1">
      <c r="A572" s="5" t="s">
        <v>154</v>
      </c>
      <c r="B572" s="5" t="s">
        <v>154</v>
      </c>
      <c r="C572" s="5" t="s">
        <v>695</v>
      </c>
      <c r="D572" s="5" t="s">
        <v>695</v>
      </c>
      <c r="E572" s="5">
        <v>2542203</v>
      </c>
      <c r="G572" s="5">
        <v>2149958</v>
      </c>
      <c r="H572" s="5">
        <v>1317832</v>
      </c>
      <c r="I572" s="5">
        <v>0</v>
      </c>
      <c r="J572" s="5">
        <v>0</v>
      </c>
      <c r="K572" s="5">
        <v>0</v>
      </c>
      <c r="L572" s="5">
        <v>1245679</v>
      </c>
    </row>
    <row r="573" spans="1:12" ht="15.75" customHeight="1">
      <c r="A573" s="5" t="s">
        <v>154</v>
      </c>
      <c r="B573" s="5" t="s">
        <v>154</v>
      </c>
      <c r="C573" s="5" t="s">
        <v>696</v>
      </c>
      <c r="D573" s="5" t="s">
        <v>696</v>
      </c>
      <c r="E573" s="5">
        <v>294671</v>
      </c>
      <c r="G573" s="5">
        <v>186104</v>
      </c>
      <c r="H573" s="5">
        <v>76648</v>
      </c>
      <c r="I573" s="5">
        <v>0</v>
      </c>
      <c r="J573" s="5">
        <v>0</v>
      </c>
      <c r="K573" s="5">
        <v>0</v>
      </c>
      <c r="L573" s="5">
        <v>144388</v>
      </c>
    </row>
    <row r="574" spans="1:12" ht="15.75" customHeight="1">
      <c r="A574" s="5" t="s">
        <v>154</v>
      </c>
      <c r="B574" s="5" t="s">
        <v>154</v>
      </c>
      <c r="C574" s="5" t="s">
        <v>697</v>
      </c>
      <c r="D574" s="5" t="s">
        <v>697</v>
      </c>
      <c r="E574" s="5">
        <v>893308</v>
      </c>
      <c r="G574" s="5">
        <v>464888</v>
      </c>
      <c r="H574" s="5">
        <v>106589</v>
      </c>
      <c r="I574" s="5">
        <v>0</v>
      </c>
      <c r="J574" s="5">
        <v>0</v>
      </c>
      <c r="K574" s="5">
        <v>0</v>
      </c>
      <c r="L574" s="5">
        <v>437720</v>
      </c>
    </row>
    <row r="575" spans="1:12" ht="15.75" customHeight="1">
      <c r="A575" s="5" t="s">
        <v>154</v>
      </c>
      <c r="B575" s="5" t="s">
        <v>154</v>
      </c>
      <c r="C575" s="5" t="s">
        <v>698</v>
      </c>
      <c r="D575" s="5" t="s">
        <v>698</v>
      </c>
      <c r="E575" s="5">
        <v>1631399</v>
      </c>
      <c r="G575" s="5">
        <v>891308</v>
      </c>
      <c r="H575" s="5">
        <v>254218</v>
      </c>
      <c r="I575" s="5">
        <v>0</v>
      </c>
      <c r="J575" s="5">
        <v>0</v>
      </c>
      <c r="K575" s="5">
        <v>0</v>
      </c>
      <c r="L575" s="5">
        <v>799385</v>
      </c>
    </row>
    <row r="576" spans="1:12" ht="15.75" customHeight="1">
      <c r="A576" s="5" t="s">
        <v>154</v>
      </c>
      <c r="B576" s="5" t="s">
        <v>154</v>
      </c>
      <c r="C576" s="5" t="s">
        <v>699</v>
      </c>
      <c r="D576" s="5" t="s">
        <v>699</v>
      </c>
      <c r="E576" s="5">
        <v>566874</v>
      </c>
      <c r="G576" s="5">
        <v>288388</v>
      </c>
      <c r="H576" s="5">
        <v>50219</v>
      </c>
      <c r="I576" s="5">
        <v>0</v>
      </c>
      <c r="J576" s="5">
        <v>0</v>
      </c>
      <c r="K576" s="5">
        <v>0</v>
      </c>
      <c r="L576" s="5">
        <v>277768</v>
      </c>
    </row>
    <row r="577" spans="1:12" ht="15.75" customHeight="1">
      <c r="A577" s="5" t="s">
        <v>154</v>
      </c>
      <c r="B577" s="5" t="s">
        <v>154</v>
      </c>
      <c r="C577" s="5" t="s">
        <v>700</v>
      </c>
      <c r="D577" s="5" t="s">
        <v>700</v>
      </c>
      <c r="E577" s="5">
        <v>709415</v>
      </c>
      <c r="G577" s="5">
        <v>378315</v>
      </c>
      <c r="H577" s="5">
        <v>130107</v>
      </c>
      <c r="I577" s="5">
        <v>0</v>
      </c>
      <c r="J577" s="5">
        <v>0</v>
      </c>
      <c r="K577" s="5">
        <v>0</v>
      </c>
      <c r="L577" s="5">
        <v>347613</v>
      </c>
    </row>
    <row r="578" spans="1:12" ht="15.75" customHeight="1">
      <c r="A578" s="5" t="s">
        <v>154</v>
      </c>
      <c r="B578" s="5" t="s">
        <v>154</v>
      </c>
      <c r="C578" s="5" t="s">
        <v>701</v>
      </c>
      <c r="D578" s="5" t="s">
        <v>701</v>
      </c>
      <c r="E578" s="5">
        <v>1534428</v>
      </c>
      <c r="G578" s="5">
        <v>858574</v>
      </c>
      <c r="H578" s="5">
        <v>250862</v>
      </c>
      <c r="I578" s="5">
        <v>0</v>
      </c>
      <c r="J578" s="5">
        <v>0</v>
      </c>
      <c r="K578" s="5">
        <v>0</v>
      </c>
      <c r="L578" s="5">
        <v>751869</v>
      </c>
    </row>
    <row r="579" spans="1:12" ht="15.75" customHeight="1">
      <c r="A579" s="5" t="s">
        <v>154</v>
      </c>
      <c r="B579" s="5" t="s">
        <v>154</v>
      </c>
      <c r="C579" s="5" t="s">
        <v>702</v>
      </c>
      <c r="D579" s="5" t="s">
        <v>702</v>
      </c>
      <c r="E579" s="5">
        <v>795332</v>
      </c>
      <c r="G579" s="5">
        <v>463510</v>
      </c>
      <c r="H579" s="5">
        <v>201940</v>
      </c>
      <c r="I579" s="5">
        <v>0</v>
      </c>
      <c r="J579" s="5">
        <v>0</v>
      </c>
      <c r="K579" s="5">
        <v>0</v>
      </c>
      <c r="L579" s="5">
        <v>389712</v>
      </c>
    </row>
    <row r="580" spans="1:12" ht="15.75" customHeight="1">
      <c r="A580" s="5" t="s">
        <v>154</v>
      </c>
      <c r="B580" s="5" t="s">
        <v>154</v>
      </c>
      <c r="C580" s="5" t="s">
        <v>703</v>
      </c>
      <c r="D580" s="5" t="s">
        <v>703</v>
      </c>
      <c r="E580" s="5">
        <v>546121</v>
      </c>
      <c r="G580" s="5">
        <v>372065</v>
      </c>
      <c r="H580" s="5">
        <v>144680</v>
      </c>
      <c r="I580" s="5">
        <v>0</v>
      </c>
      <c r="J580" s="5">
        <v>0</v>
      </c>
      <c r="K580" s="5">
        <v>0</v>
      </c>
      <c r="L580" s="5">
        <v>267599</v>
      </c>
    </row>
    <row r="581" spans="1:12" ht="15.75" customHeight="1">
      <c r="A581" s="5" t="s">
        <v>154</v>
      </c>
      <c r="B581" s="5" t="s">
        <v>154</v>
      </c>
      <c r="C581" s="5" t="s">
        <v>704</v>
      </c>
      <c r="D581" s="5" t="s">
        <v>704</v>
      </c>
      <c r="E581" s="5">
        <v>2551731</v>
      </c>
      <c r="G581" s="5">
        <v>2348542</v>
      </c>
      <c r="H581" s="5">
        <v>1291404</v>
      </c>
      <c r="I581" s="5">
        <v>0</v>
      </c>
      <c r="J581" s="5">
        <v>0</v>
      </c>
      <c r="K581" s="5">
        <v>0</v>
      </c>
      <c r="L581" s="5">
        <v>1250348</v>
      </c>
    </row>
    <row r="582" spans="1:12" ht="15.75" customHeight="1">
      <c r="A582" s="5" t="s">
        <v>154</v>
      </c>
      <c r="B582" s="5" t="s">
        <v>154</v>
      </c>
      <c r="C582" s="5" t="s">
        <v>705</v>
      </c>
      <c r="D582" s="5" t="s">
        <v>705</v>
      </c>
      <c r="E582" s="5">
        <v>1527628</v>
      </c>
      <c r="G582" s="5">
        <v>851395</v>
      </c>
      <c r="H582" s="5">
        <v>299316</v>
      </c>
      <c r="I582" s="5">
        <v>0</v>
      </c>
      <c r="J582" s="5">
        <v>0</v>
      </c>
      <c r="K582" s="5">
        <v>0</v>
      </c>
      <c r="L582" s="5">
        <v>748537</v>
      </c>
    </row>
    <row r="583" spans="1:12" ht="15.75" customHeight="1">
      <c r="A583" s="5" t="s">
        <v>154</v>
      </c>
      <c r="B583" s="5" t="s">
        <v>154</v>
      </c>
      <c r="C583" s="5" t="s">
        <v>706</v>
      </c>
      <c r="D583" s="5" t="s">
        <v>706</v>
      </c>
      <c r="E583" s="5">
        <v>993376</v>
      </c>
      <c r="G583" s="5">
        <v>582450</v>
      </c>
      <c r="H583" s="5">
        <v>242462</v>
      </c>
      <c r="I583" s="5">
        <v>0</v>
      </c>
      <c r="J583" s="5">
        <v>0</v>
      </c>
      <c r="K583" s="5">
        <v>0</v>
      </c>
      <c r="L583" s="5">
        <v>486754</v>
      </c>
    </row>
    <row r="584" spans="1:12" ht="15.75" customHeight="1">
      <c r="A584" s="5" t="s">
        <v>154</v>
      </c>
      <c r="B584" s="5" t="s">
        <v>154</v>
      </c>
      <c r="C584" s="5" t="s">
        <v>707</v>
      </c>
      <c r="D584" s="5" t="s">
        <v>707</v>
      </c>
      <c r="E584" s="5">
        <v>1099560</v>
      </c>
      <c r="G584" s="5">
        <v>610724</v>
      </c>
      <c r="H584" s="5">
        <v>208278</v>
      </c>
      <c r="I584" s="5">
        <v>0</v>
      </c>
      <c r="J584" s="5">
        <v>0</v>
      </c>
      <c r="K584" s="5">
        <v>0</v>
      </c>
      <c r="L584" s="5">
        <v>538784</v>
      </c>
    </row>
    <row r="585" spans="1:12" ht="15.75" customHeight="1">
      <c r="A585" s="5" t="s">
        <v>154</v>
      </c>
      <c r="B585" s="5" t="s">
        <v>154</v>
      </c>
      <c r="C585" s="5" t="s">
        <v>708</v>
      </c>
      <c r="D585" s="5" t="s">
        <v>708</v>
      </c>
      <c r="E585" s="5">
        <v>881250</v>
      </c>
      <c r="G585" s="5">
        <v>427669</v>
      </c>
      <c r="H585" s="5">
        <v>87989</v>
      </c>
      <c r="I585" s="5">
        <v>0</v>
      </c>
      <c r="J585" s="5">
        <v>0</v>
      </c>
      <c r="K585" s="5">
        <v>0</v>
      </c>
      <c r="L585" s="5">
        <v>431812</v>
      </c>
    </row>
    <row r="586" spans="1:12" ht="15.75" customHeight="1">
      <c r="A586" s="5" t="s">
        <v>154</v>
      </c>
      <c r="B586" s="5" t="s">
        <v>154</v>
      </c>
      <c r="C586" s="5" t="s">
        <v>709</v>
      </c>
      <c r="D586" s="5" t="s">
        <v>709</v>
      </c>
      <c r="E586" s="5">
        <v>751553</v>
      </c>
      <c r="G586" s="5">
        <v>289412</v>
      </c>
      <c r="H586" s="5">
        <v>81870</v>
      </c>
      <c r="I586" s="5">
        <v>0</v>
      </c>
      <c r="J586" s="5">
        <v>0</v>
      </c>
      <c r="K586" s="5">
        <v>0</v>
      </c>
      <c r="L586" s="5">
        <v>368260</v>
      </c>
    </row>
    <row r="587" spans="1:12" ht="15.75" customHeight="1">
      <c r="A587" s="5" t="s">
        <v>154</v>
      </c>
      <c r="B587" s="5" t="s">
        <v>154</v>
      </c>
      <c r="C587" s="5" t="s">
        <v>710</v>
      </c>
      <c r="D587" s="5" t="s">
        <v>710</v>
      </c>
      <c r="E587" s="5">
        <v>716457</v>
      </c>
      <c r="G587" s="5">
        <v>342881</v>
      </c>
      <c r="H587" s="5">
        <v>105289</v>
      </c>
      <c r="I587" s="5">
        <v>0</v>
      </c>
      <c r="J587" s="5">
        <v>0</v>
      </c>
      <c r="K587" s="5">
        <v>0</v>
      </c>
      <c r="L587" s="5">
        <v>351063</v>
      </c>
    </row>
    <row r="588" spans="1:12" ht="15.75" customHeight="1">
      <c r="A588" s="5" t="s">
        <v>154</v>
      </c>
      <c r="B588" s="5" t="s">
        <v>154</v>
      </c>
      <c r="C588" s="5" t="s">
        <v>711</v>
      </c>
      <c r="D588" s="5" t="s">
        <v>711</v>
      </c>
      <c r="E588" s="5">
        <v>1135707</v>
      </c>
      <c r="G588" s="5">
        <v>687410</v>
      </c>
      <c r="H588" s="5">
        <v>418947</v>
      </c>
      <c r="I588" s="5">
        <v>0</v>
      </c>
      <c r="J588" s="5">
        <v>0</v>
      </c>
      <c r="K588" s="5">
        <v>0</v>
      </c>
      <c r="L588" s="5">
        <v>556496</v>
      </c>
    </row>
    <row r="589" spans="1:12" ht="15.75" customHeight="1">
      <c r="A589" s="5" t="s">
        <v>154</v>
      </c>
      <c r="B589" s="5" t="s">
        <v>154</v>
      </c>
      <c r="C589" s="5" t="s">
        <v>712</v>
      </c>
      <c r="D589" s="5" t="s">
        <v>712</v>
      </c>
      <c r="E589" s="5">
        <v>726465</v>
      </c>
      <c r="G589" s="5">
        <v>463854</v>
      </c>
      <c r="H589" s="5">
        <v>223506</v>
      </c>
      <c r="I589" s="5">
        <v>0</v>
      </c>
      <c r="J589" s="5">
        <v>0</v>
      </c>
      <c r="K589" s="5">
        <v>0</v>
      </c>
      <c r="L589" s="5">
        <v>355967</v>
      </c>
    </row>
    <row r="590" spans="1:12" ht="15.75" customHeight="1">
      <c r="A590" s="5" t="s">
        <v>156</v>
      </c>
      <c r="B590" s="5" t="s">
        <v>156</v>
      </c>
      <c r="C590" s="5" t="s">
        <v>713</v>
      </c>
      <c r="D590" s="5" t="s">
        <v>713</v>
      </c>
      <c r="E590" s="5">
        <v>377988</v>
      </c>
      <c r="F590" s="18">
        <v>44229</v>
      </c>
      <c r="G590" s="5">
        <v>258334</v>
      </c>
      <c r="H590" s="5">
        <v>164654</v>
      </c>
      <c r="I590" s="5">
        <v>7037</v>
      </c>
      <c r="J590" s="5">
        <v>35</v>
      </c>
      <c r="K590" s="5">
        <v>7000</v>
      </c>
      <c r="L590" s="5">
        <v>65100</v>
      </c>
    </row>
    <row r="591" spans="1:12" ht="15.75" customHeight="1">
      <c r="A591" s="5" t="s">
        <v>156</v>
      </c>
      <c r="B591" s="5" t="s">
        <v>156</v>
      </c>
      <c r="C591" s="5" t="s">
        <v>714</v>
      </c>
      <c r="D591" s="5" t="s">
        <v>714</v>
      </c>
      <c r="E591" s="5">
        <v>436868</v>
      </c>
      <c r="F591" s="18">
        <v>44229</v>
      </c>
      <c r="G591" s="5">
        <v>279099</v>
      </c>
      <c r="H591" s="5">
        <v>161408</v>
      </c>
      <c r="I591" s="5">
        <v>8134</v>
      </c>
      <c r="J591" s="5">
        <v>74</v>
      </c>
      <c r="K591" s="5">
        <v>8043</v>
      </c>
      <c r="L591" s="5">
        <v>51504</v>
      </c>
    </row>
    <row r="592" spans="1:12" ht="15.75" customHeight="1">
      <c r="A592" s="5" t="s">
        <v>156</v>
      </c>
      <c r="B592" s="5" t="s">
        <v>156</v>
      </c>
      <c r="C592" s="5" t="s">
        <v>715</v>
      </c>
      <c r="D592" s="5" t="s">
        <v>715</v>
      </c>
      <c r="E592" s="5">
        <v>327391</v>
      </c>
      <c r="F592" s="18">
        <v>44229</v>
      </c>
      <c r="G592" s="5">
        <v>202148</v>
      </c>
      <c r="H592" s="5">
        <v>111955</v>
      </c>
      <c r="I592" s="5">
        <v>4559</v>
      </c>
      <c r="J592" s="5">
        <v>54</v>
      </c>
      <c r="K592" s="5">
        <v>4500</v>
      </c>
      <c r="L592" s="5">
        <v>26325</v>
      </c>
    </row>
    <row r="593" spans="1:12" ht="15.75" customHeight="1">
      <c r="A593" s="5" t="s">
        <v>156</v>
      </c>
      <c r="B593" s="5" t="s">
        <v>156</v>
      </c>
      <c r="C593" s="5" t="s">
        <v>716</v>
      </c>
      <c r="D593" s="5" t="s">
        <v>716</v>
      </c>
      <c r="E593" s="5">
        <v>415946</v>
      </c>
      <c r="F593" s="18">
        <v>44229</v>
      </c>
      <c r="G593" s="5">
        <v>283802</v>
      </c>
      <c r="H593" s="5">
        <v>190594</v>
      </c>
      <c r="I593" s="5">
        <v>7250</v>
      </c>
      <c r="J593" s="5">
        <v>34</v>
      </c>
      <c r="K593" s="5">
        <v>7199</v>
      </c>
      <c r="L593" s="5">
        <v>104556</v>
      </c>
    </row>
    <row r="594" spans="1:12" ht="15.75" customHeight="1">
      <c r="A594" s="5" t="s">
        <v>156</v>
      </c>
      <c r="B594" s="5" t="s">
        <v>156</v>
      </c>
      <c r="C594" s="5" t="s">
        <v>717</v>
      </c>
      <c r="D594" s="5" t="s">
        <v>717</v>
      </c>
      <c r="E594" s="5">
        <v>484233</v>
      </c>
      <c r="F594" s="18">
        <v>44229</v>
      </c>
      <c r="G594" s="5">
        <v>330932</v>
      </c>
      <c r="H594" s="5">
        <v>211903</v>
      </c>
      <c r="I594" s="5">
        <v>6360</v>
      </c>
      <c r="J594" s="5">
        <v>75</v>
      </c>
      <c r="K594" s="5">
        <v>6273</v>
      </c>
      <c r="L594" s="5">
        <v>56247</v>
      </c>
    </row>
    <row r="595" spans="1:12" ht="15.75" customHeight="1">
      <c r="A595" s="5" t="s">
        <v>156</v>
      </c>
      <c r="B595" s="5" t="s">
        <v>156</v>
      </c>
      <c r="C595" s="5" t="s">
        <v>718</v>
      </c>
      <c r="D595" s="5" t="s">
        <v>718</v>
      </c>
      <c r="E595" s="5">
        <v>433737</v>
      </c>
      <c r="F595" s="18">
        <v>44229</v>
      </c>
      <c r="G595" s="5">
        <v>303987</v>
      </c>
      <c r="H595" s="5">
        <v>209259</v>
      </c>
      <c r="I595" s="5">
        <v>10168</v>
      </c>
      <c r="J595" s="5">
        <v>53</v>
      </c>
      <c r="K595" s="5">
        <v>10104</v>
      </c>
      <c r="L595" s="5">
        <v>88114</v>
      </c>
    </row>
    <row r="596" spans="1:12" ht="15.75" customHeight="1">
      <c r="A596" s="5" t="s">
        <v>156</v>
      </c>
      <c r="B596" s="5" t="s">
        <v>156</v>
      </c>
      <c r="C596" s="5" t="s">
        <v>719</v>
      </c>
      <c r="D596" s="5" t="s">
        <v>719</v>
      </c>
      <c r="E596" s="5">
        <v>277335</v>
      </c>
      <c r="F596" s="18">
        <v>44229</v>
      </c>
      <c r="G596" s="5">
        <v>173390</v>
      </c>
      <c r="H596" s="5">
        <v>101178</v>
      </c>
      <c r="I596" s="5">
        <v>8609</v>
      </c>
      <c r="J596" s="5">
        <v>68</v>
      </c>
      <c r="K596" s="5">
        <v>8530</v>
      </c>
      <c r="L596" s="5">
        <v>39234</v>
      </c>
    </row>
    <row r="597" spans="1:12" ht="15.75" customHeight="1">
      <c r="A597" s="5" t="s">
        <v>156</v>
      </c>
      <c r="B597" s="5" t="s">
        <v>156</v>
      </c>
      <c r="C597" s="5" t="s">
        <v>720</v>
      </c>
      <c r="D597" s="5" t="s">
        <v>720</v>
      </c>
      <c r="E597" s="5">
        <v>917534</v>
      </c>
      <c r="F597" s="18">
        <v>44229</v>
      </c>
      <c r="G597" s="5">
        <v>676784</v>
      </c>
      <c r="H597" s="5">
        <v>470030</v>
      </c>
      <c r="I597" s="5">
        <v>32351</v>
      </c>
      <c r="J597" s="5">
        <v>420</v>
      </c>
      <c r="K597" s="5">
        <v>31817</v>
      </c>
      <c r="L597" s="5">
        <v>219114</v>
      </c>
    </row>
    <row r="598" spans="1:12" ht="15.75" customHeight="1">
      <c r="A598" s="5" t="s">
        <v>158</v>
      </c>
      <c r="B598" s="5" t="s">
        <v>158</v>
      </c>
      <c r="C598" s="5" t="s">
        <v>721</v>
      </c>
      <c r="D598" s="5" t="s">
        <v>721</v>
      </c>
      <c r="E598" s="5">
        <v>4380793</v>
      </c>
      <c r="F598" s="18">
        <v>44227</v>
      </c>
      <c r="G598" s="5">
        <v>2172907</v>
      </c>
      <c r="H598" s="5">
        <v>746386</v>
      </c>
      <c r="I598" s="5">
        <v>25765</v>
      </c>
      <c r="J598" s="5">
        <v>457</v>
      </c>
      <c r="K598" s="5">
        <v>25308</v>
      </c>
      <c r="L598" s="5">
        <v>504243</v>
      </c>
    </row>
    <row r="599" spans="1:12" ht="15.75" customHeight="1">
      <c r="A599" s="5" t="s">
        <v>158</v>
      </c>
      <c r="B599" s="5" t="s">
        <v>158</v>
      </c>
      <c r="C599" s="5" t="s">
        <v>722</v>
      </c>
      <c r="D599" s="5" t="s">
        <v>722</v>
      </c>
      <c r="E599" s="5">
        <v>3673849</v>
      </c>
      <c r="F599" s="18">
        <v>44227</v>
      </c>
      <c r="G599" s="5">
        <v>1589498</v>
      </c>
      <c r="H599" s="5">
        <v>498586</v>
      </c>
      <c r="I599" s="5">
        <v>21280</v>
      </c>
      <c r="J599" s="5">
        <v>108</v>
      </c>
      <c r="K599" s="5">
        <v>21172</v>
      </c>
      <c r="L599" s="5">
        <v>493465</v>
      </c>
    </row>
    <row r="600" spans="1:12" ht="15.75" customHeight="1">
      <c r="A600" s="5" t="s">
        <v>158</v>
      </c>
      <c r="B600" s="5" t="s">
        <v>158</v>
      </c>
      <c r="C600" s="5" t="s">
        <v>723</v>
      </c>
      <c r="D600" s="5" t="s">
        <v>723</v>
      </c>
      <c r="E600" s="5">
        <v>2398709</v>
      </c>
      <c r="F600" s="18">
        <v>44227</v>
      </c>
      <c r="G600" s="5">
        <v>1135268</v>
      </c>
      <c r="H600" s="5">
        <v>349925</v>
      </c>
      <c r="I600" s="5">
        <v>5040</v>
      </c>
      <c r="J600" s="5">
        <v>152</v>
      </c>
      <c r="K600" s="5">
        <v>4885</v>
      </c>
      <c r="L600" s="5">
        <v>125671</v>
      </c>
    </row>
    <row r="601" spans="1:12" ht="15.75" customHeight="1">
      <c r="A601" s="5" t="s">
        <v>158</v>
      </c>
      <c r="B601" s="5" t="s">
        <v>158</v>
      </c>
      <c r="C601" s="5" t="s">
        <v>724</v>
      </c>
      <c r="D601" s="5" t="s">
        <v>724</v>
      </c>
      <c r="E601" s="5">
        <v>2549935</v>
      </c>
      <c r="F601" s="18">
        <v>44227</v>
      </c>
      <c r="G601" s="5">
        <v>1015454</v>
      </c>
      <c r="H601" s="5">
        <v>375261</v>
      </c>
      <c r="I601" s="5">
        <v>9972</v>
      </c>
      <c r="J601" s="5">
        <v>143</v>
      </c>
      <c r="K601" s="5">
        <v>9828</v>
      </c>
      <c r="L601" s="5">
        <v>272000</v>
      </c>
    </row>
    <row r="602" spans="1:12" ht="15.75" customHeight="1">
      <c r="A602" s="5" t="s">
        <v>158</v>
      </c>
      <c r="B602" s="5" t="s">
        <v>158</v>
      </c>
      <c r="C602" s="5" t="s">
        <v>725</v>
      </c>
      <c r="D602" s="5" t="s">
        <v>725</v>
      </c>
      <c r="E602" s="5">
        <v>1838771</v>
      </c>
      <c r="F602" s="18">
        <v>44209</v>
      </c>
      <c r="G602" s="5">
        <v>871164</v>
      </c>
      <c r="H602" s="5">
        <v>265607</v>
      </c>
      <c r="I602" s="5">
        <v>16616</v>
      </c>
      <c r="J602" s="5">
        <v>203</v>
      </c>
      <c r="K602" s="5">
        <v>16412</v>
      </c>
      <c r="L602" s="5">
        <v>262346</v>
      </c>
    </row>
    <row r="603" spans="1:12" ht="15.75" customHeight="1">
      <c r="A603" s="5" t="s">
        <v>158</v>
      </c>
      <c r="B603" s="5" t="s">
        <v>158</v>
      </c>
      <c r="C603" s="5" t="s">
        <v>726</v>
      </c>
      <c r="D603" s="5" t="s">
        <v>726</v>
      </c>
      <c r="E603" s="5">
        <v>1372287</v>
      </c>
      <c r="F603" s="18">
        <v>44206</v>
      </c>
      <c r="G603" s="5">
        <v>614711</v>
      </c>
      <c r="H603" s="5">
        <v>180775</v>
      </c>
      <c r="I603" s="5">
        <v>10090</v>
      </c>
      <c r="J603" s="5">
        <v>203</v>
      </c>
      <c r="K603" s="5">
        <v>9887</v>
      </c>
      <c r="L603" s="5">
        <v>112124</v>
      </c>
    </row>
    <row r="604" spans="1:12" ht="15.75" customHeight="1">
      <c r="A604" s="5" t="s">
        <v>158</v>
      </c>
      <c r="B604" s="5" t="s">
        <v>158</v>
      </c>
      <c r="C604" s="5" t="s">
        <v>727</v>
      </c>
      <c r="D604" s="5" t="s">
        <v>727</v>
      </c>
      <c r="E604" s="5">
        <v>2468371</v>
      </c>
      <c r="F604" s="18">
        <v>44227</v>
      </c>
      <c r="G604" s="5">
        <v>1270889</v>
      </c>
      <c r="H604" s="5">
        <v>418182</v>
      </c>
      <c r="I604" s="5">
        <v>16919</v>
      </c>
      <c r="J604" s="5">
        <v>290</v>
      </c>
      <c r="K604" s="5">
        <v>16629</v>
      </c>
      <c r="L604" s="5">
        <v>385194</v>
      </c>
    </row>
    <row r="605" spans="1:12" ht="15.75" customHeight="1">
      <c r="A605" s="5" t="s">
        <v>158</v>
      </c>
      <c r="B605" s="5" t="s">
        <v>158</v>
      </c>
      <c r="C605" s="5" t="s">
        <v>728</v>
      </c>
      <c r="D605" s="5" t="s">
        <v>728</v>
      </c>
      <c r="E605" s="5">
        <v>4616509</v>
      </c>
      <c r="F605" s="18">
        <v>44192</v>
      </c>
      <c r="G605" s="5">
        <v>2165409</v>
      </c>
      <c r="H605" s="5">
        <v>643824</v>
      </c>
      <c r="I605" s="5">
        <v>17906</v>
      </c>
      <c r="J605" s="5">
        <v>228</v>
      </c>
      <c r="K605" s="5">
        <v>17675</v>
      </c>
      <c r="L605" s="5">
        <v>21427</v>
      </c>
    </row>
    <row r="606" spans="1:12" ht="15.75" customHeight="1">
      <c r="A606" s="5" t="s">
        <v>158</v>
      </c>
      <c r="B606" s="5" t="s">
        <v>158</v>
      </c>
      <c r="C606" s="5" t="s">
        <v>729</v>
      </c>
      <c r="D606" s="5" t="s">
        <v>729</v>
      </c>
      <c r="E606" s="5">
        <v>1302156</v>
      </c>
      <c r="F606" s="18">
        <v>44227</v>
      </c>
      <c r="G606" s="5">
        <v>692255</v>
      </c>
      <c r="H606" s="5">
        <v>337171</v>
      </c>
      <c r="I606" s="5">
        <v>9132</v>
      </c>
      <c r="J606" s="5">
        <v>141</v>
      </c>
      <c r="K606" s="5">
        <v>8991</v>
      </c>
      <c r="L606" s="5">
        <v>331758</v>
      </c>
    </row>
    <row r="607" spans="1:12" ht="15.75" customHeight="1">
      <c r="A607" s="5" t="s">
        <v>158</v>
      </c>
      <c r="B607" s="5" t="s">
        <v>158</v>
      </c>
      <c r="C607" s="5" t="s">
        <v>730</v>
      </c>
      <c r="D607" s="5" t="s">
        <v>730</v>
      </c>
      <c r="E607" s="5">
        <v>2384239</v>
      </c>
      <c r="F607" s="18">
        <v>44227</v>
      </c>
      <c r="G607" s="5">
        <v>1752196</v>
      </c>
      <c r="H607" s="5">
        <v>642554</v>
      </c>
      <c r="I607" s="5">
        <v>11549</v>
      </c>
      <c r="J607" s="5">
        <v>178</v>
      </c>
      <c r="K607" s="5">
        <v>11371</v>
      </c>
      <c r="L607" s="5">
        <v>313999</v>
      </c>
    </row>
    <row r="608" spans="1:12" ht="15.75" customHeight="1">
      <c r="A608" s="5" t="s">
        <v>158</v>
      </c>
      <c r="B608" s="5" t="s">
        <v>158</v>
      </c>
      <c r="C608" s="5" t="s">
        <v>731</v>
      </c>
      <c r="D608" s="5" t="s">
        <v>731</v>
      </c>
      <c r="E608" s="5">
        <v>3223642</v>
      </c>
      <c r="F608" s="18">
        <v>44227</v>
      </c>
      <c r="G608" s="5">
        <v>1433455</v>
      </c>
      <c r="H608" s="5">
        <v>388341</v>
      </c>
      <c r="I608" s="5">
        <v>21610</v>
      </c>
      <c r="J608" s="5">
        <v>234</v>
      </c>
      <c r="K608" s="5">
        <v>21376</v>
      </c>
      <c r="L608" s="5">
        <v>278225</v>
      </c>
    </row>
    <row r="609" spans="1:12" ht="15.75" customHeight="1">
      <c r="A609" s="5" t="s">
        <v>158</v>
      </c>
      <c r="B609" s="5" t="s">
        <v>158</v>
      </c>
      <c r="C609" s="5" t="s">
        <v>732</v>
      </c>
      <c r="D609" s="5" t="s">
        <v>732</v>
      </c>
      <c r="E609" s="5">
        <v>2149066</v>
      </c>
      <c r="F609" s="18">
        <v>44227</v>
      </c>
      <c r="G609" s="5">
        <v>995084</v>
      </c>
      <c r="H609" s="5">
        <v>438892</v>
      </c>
      <c r="I609" s="5">
        <v>7494</v>
      </c>
      <c r="J609" s="5">
        <v>138</v>
      </c>
      <c r="K609" s="5">
        <v>7354</v>
      </c>
      <c r="L609" s="5">
        <v>279984</v>
      </c>
    </row>
    <row r="610" spans="1:12" ht="15.75" customHeight="1">
      <c r="A610" s="5" t="s">
        <v>158</v>
      </c>
      <c r="B610" s="5" t="s">
        <v>158</v>
      </c>
      <c r="C610" s="5" t="s">
        <v>733</v>
      </c>
      <c r="D610" s="5" t="s">
        <v>733</v>
      </c>
      <c r="E610" s="5">
        <v>1799541</v>
      </c>
      <c r="F610" s="18">
        <v>44206</v>
      </c>
      <c r="G610" s="5">
        <v>795903</v>
      </c>
      <c r="H610" s="5">
        <v>236840</v>
      </c>
      <c r="I610" s="5">
        <v>10992</v>
      </c>
      <c r="J610" s="5">
        <v>158</v>
      </c>
      <c r="K610" s="5">
        <v>10832</v>
      </c>
      <c r="L610" s="5">
        <v>308681</v>
      </c>
    </row>
    <row r="611" spans="1:12" ht="15.75" customHeight="1">
      <c r="A611" s="5" t="s">
        <v>158</v>
      </c>
      <c r="B611" s="5" t="s">
        <v>158</v>
      </c>
      <c r="C611" s="5" t="s">
        <v>734</v>
      </c>
      <c r="D611" s="5" t="s">
        <v>734</v>
      </c>
      <c r="E611" s="5">
        <v>3257983</v>
      </c>
      <c r="F611" s="18">
        <v>44226</v>
      </c>
      <c r="G611" s="5">
        <v>1589704</v>
      </c>
      <c r="H611" s="5">
        <v>448292</v>
      </c>
      <c r="I611" s="5">
        <v>19850</v>
      </c>
      <c r="J611" s="5">
        <v>225</v>
      </c>
      <c r="K611" s="5">
        <v>19624</v>
      </c>
      <c r="L611" s="5">
        <v>157347</v>
      </c>
    </row>
    <row r="612" spans="1:12" ht="15.75" customHeight="1">
      <c r="A612" s="5" t="s">
        <v>158</v>
      </c>
      <c r="B612" s="5" t="s">
        <v>158</v>
      </c>
      <c r="C612" s="5" t="s">
        <v>735</v>
      </c>
      <c r="D612" s="5" t="s">
        <v>735</v>
      </c>
      <c r="E612" s="5">
        <v>4465344</v>
      </c>
      <c r="F612" s="18">
        <v>44209</v>
      </c>
      <c r="G612" s="5">
        <v>2221830</v>
      </c>
      <c r="H612" s="5">
        <v>749751</v>
      </c>
      <c r="I612" s="5">
        <v>44028</v>
      </c>
      <c r="J612" s="5">
        <v>377</v>
      </c>
      <c r="K612" s="5">
        <v>43650</v>
      </c>
      <c r="L612" s="5">
        <v>487223</v>
      </c>
    </row>
    <row r="613" spans="1:12" ht="15.75" customHeight="1">
      <c r="A613" s="5" t="s">
        <v>158</v>
      </c>
      <c r="B613" s="5" t="s">
        <v>158</v>
      </c>
      <c r="C613" s="5" t="s">
        <v>736</v>
      </c>
      <c r="D613" s="5" t="s">
        <v>736</v>
      </c>
      <c r="E613" s="5">
        <v>2461056</v>
      </c>
      <c r="F613" s="18">
        <v>44227</v>
      </c>
      <c r="G613" s="5">
        <v>1189235</v>
      </c>
      <c r="H613" s="5">
        <v>399451</v>
      </c>
      <c r="I613" s="5">
        <v>11717</v>
      </c>
      <c r="J613" s="5">
        <v>330</v>
      </c>
      <c r="K613" s="5">
        <v>11385</v>
      </c>
      <c r="L613" s="5">
        <v>302428</v>
      </c>
    </row>
    <row r="614" spans="1:12" ht="15.75" customHeight="1">
      <c r="A614" s="5" t="s">
        <v>158</v>
      </c>
      <c r="B614" s="5" t="s">
        <v>158</v>
      </c>
      <c r="C614" s="5" t="s">
        <v>737</v>
      </c>
      <c r="D614" s="5" t="s">
        <v>737</v>
      </c>
      <c r="E614" s="5">
        <v>1554203</v>
      </c>
      <c r="F614" s="18">
        <v>44227</v>
      </c>
      <c r="G614" s="5">
        <v>793094</v>
      </c>
      <c r="H614" s="5">
        <v>244431</v>
      </c>
      <c r="I614" s="5">
        <v>7720</v>
      </c>
      <c r="J614" s="5">
        <v>163</v>
      </c>
      <c r="K614" s="5">
        <v>7557</v>
      </c>
      <c r="L614" s="5">
        <v>122883</v>
      </c>
    </row>
    <row r="615" spans="1:12" ht="15.75" customHeight="1">
      <c r="A615" s="5" t="s">
        <v>158</v>
      </c>
      <c r="B615" s="5" t="s">
        <v>158</v>
      </c>
      <c r="C615" s="5" t="s">
        <v>738</v>
      </c>
      <c r="D615" s="5" t="s">
        <v>738</v>
      </c>
      <c r="E615" s="5">
        <v>3683896</v>
      </c>
      <c r="F615" s="18">
        <v>44226</v>
      </c>
      <c r="G615" s="5">
        <v>1756682</v>
      </c>
      <c r="H615" s="5">
        <v>600482</v>
      </c>
      <c r="I615" s="5">
        <v>14794</v>
      </c>
      <c r="J615" s="5">
        <v>126</v>
      </c>
      <c r="K615" s="5">
        <v>14668</v>
      </c>
      <c r="L615" s="5">
        <v>320382</v>
      </c>
    </row>
    <row r="616" spans="1:12" ht="15.75" customHeight="1">
      <c r="A616" s="5" t="s">
        <v>158</v>
      </c>
      <c r="B616" s="5" t="s">
        <v>158</v>
      </c>
      <c r="C616" s="5" t="s">
        <v>739</v>
      </c>
      <c r="D616" s="5" t="s">
        <v>739</v>
      </c>
      <c r="E616" s="5">
        <v>3712738</v>
      </c>
      <c r="F616" s="18">
        <v>44219</v>
      </c>
      <c r="G616" s="5">
        <v>1408673</v>
      </c>
      <c r="H616" s="5">
        <v>364360</v>
      </c>
      <c r="I616" s="5">
        <v>14941</v>
      </c>
      <c r="J616" s="5">
        <v>98</v>
      </c>
      <c r="K616" s="5">
        <v>14843</v>
      </c>
      <c r="L616" s="5">
        <v>231677</v>
      </c>
    </row>
    <row r="617" spans="1:12" ht="15.75" customHeight="1">
      <c r="A617" s="5" t="s">
        <v>158</v>
      </c>
      <c r="B617" s="5" t="s">
        <v>158</v>
      </c>
      <c r="C617" s="5" t="s">
        <v>740</v>
      </c>
      <c r="D617" s="5" t="s">
        <v>740</v>
      </c>
      <c r="E617" s="5">
        <v>3498507</v>
      </c>
      <c r="F617" s="18">
        <v>44172</v>
      </c>
      <c r="G617" s="5">
        <v>1647985</v>
      </c>
      <c r="H617" s="5">
        <v>646236</v>
      </c>
      <c r="I617" s="5">
        <v>20215</v>
      </c>
      <c r="J617" s="5">
        <v>243</v>
      </c>
      <c r="K617" s="5">
        <v>19972</v>
      </c>
      <c r="L617" s="5">
        <v>279197</v>
      </c>
    </row>
    <row r="618" spans="1:12" ht="15.75" customHeight="1">
      <c r="A618" s="5" t="s">
        <v>158</v>
      </c>
      <c r="B618" s="5" t="s">
        <v>158</v>
      </c>
      <c r="C618" s="5" t="s">
        <v>741</v>
      </c>
      <c r="D618" s="5" t="s">
        <v>741</v>
      </c>
      <c r="E618" s="5">
        <v>1952713</v>
      </c>
      <c r="F618" s="18">
        <v>44227</v>
      </c>
      <c r="G618" s="5">
        <v>939599</v>
      </c>
      <c r="H618" s="5">
        <v>238646</v>
      </c>
      <c r="I618" s="5">
        <v>16208</v>
      </c>
      <c r="J618" s="5">
        <v>356</v>
      </c>
      <c r="K618" s="5">
        <v>15852</v>
      </c>
      <c r="L618" s="5">
        <v>219353</v>
      </c>
    </row>
    <row r="619" spans="1:12" ht="15.75" customHeight="1">
      <c r="A619" s="5" t="s">
        <v>158</v>
      </c>
      <c r="B619" s="5" t="s">
        <v>158</v>
      </c>
      <c r="C619" s="5" t="s">
        <v>742</v>
      </c>
      <c r="D619" s="5" t="s">
        <v>742</v>
      </c>
      <c r="E619" s="5">
        <v>990626</v>
      </c>
      <c r="F619" s="18">
        <v>44206</v>
      </c>
      <c r="G619" s="5">
        <v>447303</v>
      </c>
      <c r="H619" s="5">
        <v>129157</v>
      </c>
      <c r="I619" s="5">
        <v>7110</v>
      </c>
      <c r="J619" s="5">
        <v>79</v>
      </c>
      <c r="K619" s="5">
        <v>7031</v>
      </c>
      <c r="L619" s="5">
        <v>237615</v>
      </c>
    </row>
    <row r="620" spans="1:12" ht="15.75" customHeight="1">
      <c r="A620" s="5" t="s">
        <v>158</v>
      </c>
      <c r="B620" s="5" t="s">
        <v>158</v>
      </c>
      <c r="C620" s="5" t="s">
        <v>743</v>
      </c>
      <c r="D620" s="5" t="s">
        <v>743</v>
      </c>
      <c r="E620" s="5">
        <v>3098637</v>
      </c>
      <c r="F620" s="18">
        <v>44227</v>
      </c>
      <c r="G620" s="5">
        <v>1597034</v>
      </c>
      <c r="H620" s="5">
        <v>537293</v>
      </c>
      <c r="I620" s="5">
        <v>20223</v>
      </c>
      <c r="J620" s="5">
        <v>220</v>
      </c>
      <c r="K620" s="5">
        <v>20003</v>
      </c>
      <c r="L620" s="5">
        <v>314631</v>
      </c>
    </row>
    <row r="621" spans="1:12" ht="15.75" customHeight="1">
      <c r="A621" s="5" t="s">
        <v>158</v>
      </c>
      <c r="B621" s="5" t="s">
        <v>158</v>
      </c>
      <c r="C621" s="5" t="s">
        <v>744</v>
      </c>
      <c r="D621" s="5" t="s">
        <v>744</v>
      </c>
      <c r="E621" s="5">
        <v>1761152</v>
      </c>
      <c r="F621" s="18">
        <v>44227</v>
      </c>
      <c r="G621" s="5">
        <v>788675</v>
      </c>
      <c r="H621" s="5">
        <v>213371</v>
      </c>
      <c r="I621" s="5">
        <v>9968</v>
      </c>
      <c r="J621" s="5">
        <v>99</v>
      </c>
      <c r="K621" s="5">
        <v>9868</v>
      </c>
      <c r="L621" s="5">
        <v>268279</v>
      </c>
    </row>
    <row r="622" spans="1:12" ht="15.75" customHeight="1">
      <c r="A622" s="5" t="s">
        <v>158</v>
      </c>
      <c r="B622" s="5" t="s">
        <v>158</v>
      </c>
      <c r="C622" s="5" t="s">
        <v>745</v>
      </c>
      <c r="D622" s="5" t="s">
        <v>745</v>
      </c>
      <c r="E622" s="5">
        <v>1579160</v>
      </c>
      <c r="F622" s="18">
        <v>44206</v>
      </c>
      <c r="G622" s="5">
        <v>708258</v>
      </c>
      <c r="H622" s="5">
        <v>253661</v>
      </c>
      <c r="I622" s="5">
        <v>13933</v>
      </c>
      <c r="J622" s="5">
        <v>293</v>
      </c>
      <c r="K622" s="5">
        <v>13640</v>
      </c>
      <c r="L622" s="5">
        <v>304727</v>
      </c>
    </row>
    <row r="623" spans="1:12" ht="15.75" customHeight="1">
      <c r="A623" s="5" t="s">
        <v>158</v>
      </c>
      <c r="B623" s="5" t="s">
        <v>158</v>
      </c>
      <c r="C623" s="5" t="s">
        <v>746</v>
      </c>
      <c r="D623" s="5" t="s">
        <v>746</v>
      </c>
      <c r="E623" s="5">
        <v>1887577</v>
      </c>
      <c r="F623" s="18">
        <v>44206</v>
      </c>
      <c r="G623" s="5">
        <v>833824</v>
      </c>
      <c r="H623" s="5">
        <v>229745</v>
      </c>
      <c r="I623" s="5">
        <v>10348</v>
      </c>
      <c r="J623" s="5">
        <v>194</v>
      </c>
      <c r="K623" s="5">
        <v>10153</v>
      </c>
      <c r="L623" s="5">
        <v>237030</v>
      </c>
    </row>
    <row r="624" spans="1:12" ht="15.75" customHeight="1">
      <c r="A624" s="5" t="s">
        <v>158</v>
      </c>
      <c r="B624" s="5" t="s">
        <v>158</v>
      </c>
      <c r="C624" s="5" t="s">
        <v>747</v>
      </c>
      <c r="D624" s="5" t="s">
        <v>747</v>
      </c>
      <c r="E624" s="5">
        <v>2632684</v>
      </c>
      <c r="F624" s="18">
        <v>44206</v>
      </c>
      <c r="G624" s="5">
        <v>1246314</v>
      </c>
      <c r="H624" s="5">
        <v>410120</v>
      </c>
      <c r="I624" s="5">
        <v>6814</v>
      </c>
      <c r="J624" s="5">
        <v>139</v>
      </c>
      <c r="K624" s="5">
        <v>6674</v>
      </c>
      <c r="L624" s="5">
        <v>86335</v>
      </c>
    </row>
    <row r="625" spans="1:12" ht="15.75" customHeight="1">
      <c r="A625" s="5" t="s">
        <v>158</v>
      </c>
      <c r="B625" s="5" t="s">
        <v>158</v>
      </c>
      <c r="C625" s="5" t="s">
        <v>748</v>
      </c>
      <c r="D625" s="5" t="s">
        <v>748</v>
      </c>
      <c r="E625" s="5">
        <v>2496761</v>
      </c>
      <c r="F625" s="18">
        <v>44227</v>
      </c>
      <c r="G625" s="5">
        <v>1005224</v>
      </c>
      <c r="H625" s="5">
        <v>328351</v>
      </c>
      <c r="I625" s="5">
        <v>8720</v>
      </c>
      <c r="J625" s="5">
        <v>135</v>
      </c>
      <c r="K625" s="5">
        <v>8585</v>
      </c>
      <c r="L625" s="5">
        <v>327016</v>
      </c>
    </row>
    <row r="626" spans="1:12" ht="15.75" customHeight="1">
      <c r="A626" s="5" t="s">
        <v>158</v>
      </c>
      <c r="B626" s="5" t="s">
        <v>158</v>
      </c>
      <c r="C626" s="5" t="s">
        <v>749</v>
      </c>
      <c r="D626" s="5" t="s">
        <v>749</v>
      </c>
      <c r="E626" s="5">
        <v>1674714</v>
      </c>
      <c r="F626" s="18">
        <v>44220</v>
      </c>
      <c r="G626" s="5">
        <v>1799728</v>
      </c>
      <c r="H626" s="5">
        <v>974353</v>
      </c>
      <c r="I626" s="5">
        <v>63353</v>
      </c>
      <c r="J626" s="5">
        <v>467</v>
      </c>
      <c r="K626" s="5">
        <v>62876</v>
      </c>
      <c r="L626" s="5">
        <v>707072</v>
      </c>
    </row>
    <row r="627" spans="1:12" ht="15.75" customHeight="1">
      <c r="A627" s="5" t="s">
        <v>158</v>
      </c>
      <c r="B627" s="5" t="s">
        <v>158</v>
      </c>
      <c r="C627" s="5" t="s">
        <v>750</v>
      </c>
      <c r="D627" s="5" t="s">
        <v>750</v>
      </c>
      <c r="E627" s="5">
        <v>4661452</v>
      </c>
      <c r="F627" s="18">
        <v>44220</v>
      </c>
      <c r="G627" s="5">
        <v>2247039</v>
      </c>
      <c r="H627" s="5">
        <v>1071908</v>
      </c>
      <c r="I627" s="5">
        <v>55673</v>
      </c>
      <c r="J627" s="5">
        <v>461</v>
      </c>
      <c r="K627" s="5">
        <v>55207</v>
      </c>
      <c r="L627" s="5">
        <v>740447</v>
      </c>
    </row>
    <row r="628" spans="1:12" ht="15.75" customHeight="1">
      <c r="A628" s="5" t="s">
        <v>158</v>
      </c>
      <c r="B628" s="5" t="s">
        <v>158</v>
      </c>
      <c r="C628" s="5" t="s">
        <v>751</v>
      </c>
      <c r="D628" s="5" t="s">
        <v>751</v>
      </c>
      <c r="E628" s="5">
        <v>3622727</v>
      </c>
      <c r="F628" s="18">
        <v>44227</v>
      </c>
      <c r="G628" s="5">
        <v>1690195</v>
      </c>
      <c r="H628" s="5">
        <v>509886</v>
      </c>
      <c r="I628" s="5">
        <v>21641</v>
      </c>
      <c r="J628" s="5">
        <v>282</v>
      </c>
      <c r="K628" s="5">
        <v>21359</v>
      </c>
      <c r="L628" s="5">
        <v>276557</v>
      </c>
    </row>
    <row r="629" spans="1:12" ht="15.75" customHeight="1">
      <c r="A629" s="5" t="s">
        <v>158</v>
      </c>
      <c r="B629" s="5" t="s">
        <v>158</v>
      </c>
      <c r="C629" s="5" t="s">
        <v>752</v>
      </c>
      <c r="D629" s="5" t="s">
        <v>752</v>
      </c>
      <c r="E629" s="5">
        <v>3431386</v>
      </c>
      <c r="F629" s="18">
        <v>44227</v>
      </c>
      <c r="G629" s="5">
        <v>1604382</v>
      </c>
      <c r="H629" s="5">
        <v>555773</v>
      </c>
      <c r="I629" s="5">
        <v>12282</v>
      </c>
      <c r="J629" s="5">
        <v>266</v>
      </c>
      <c r="K629" s="5">
        <v>12016</v>
      </c>
      <c r="L629" s="5">
        <v>247375</v>
      </c>
    </row>
    <row r="630" spans="1:12" ht="15.75" customHeight="1">
      <c r="A630" s="5" t="s">
        <v>158</v>
      </c>
      <c r="B630" s="5" t="s">
        <v>158</v>
      </c>
      <c r="C630" s="5" t="s">
        <v>753</v>
      </c>
      <c r="D630" s="5" t="s">
        <v>753</v>
      </c>
      <c r="E630" s="5">
        <v>4436275</v>
      </c>
      <c r="F630" s="18">
        <v>44227</v>
      </c>
      <c r="G630" s="5">
        <v>2347051</v>
      </c>
      <c r="H630" s="5">
        <v>889085</v>
      </c>
      <c r="I630" s="5">
        <v>59439</v>
      </c>
      <c r="J630" s="5">
        <v>848</v>
      </c>
      <c r="K630" s="5">
        <v>58588</v>
      </c>
      <c r="L630" s="5">
        <v>510255</v>
      </c>
    </row>
    <row r="631" spans="1:12" ht="15.75" customHeight="1">
      <c r="A631" s="5" t="s">
        <v>158</v>
      </c>
      <c r="B631" s="5" t="s">
        <v>158</v>
      </c>
      <c r="C631" s="5" t="s">
        <v>754</v>
      </c>
      <c r="D631" s="5" t="s">
        <v>754</v>
      </c>
      <c r="E631" s="5">
        <v>1104021</v>
      </c>
      <c r="F631" s="18">
        <v>44206</v>
      </c>
      <c r="G631" s="5">
        <v>561456</v>
      </c>
      <c r="H631" s="5">
        <v>185949</v>
      </c>
      <c r="I631" s="5">
        <v>5232</v>
      </c>
      <c r="J631" s="5">
        <v>102</v>
      </c>
      <c r="K631" s="5">
        <v>5130</v>
      </c>
      <c r="L631" s="5">
        <v>242998</v>
      </c>
    </row>
    <row r="632" spans="1:12" ht="15.75" customHeight="1">
      <c r="A632" s="5" t="s">
        <v>158</v>
      </c>
      <c r="B632" s="5" t="s">
        <v>158</v>
      </c>
      <c r="C632" s="5" t="s">
        <v>755</v>
      </c>
      <c r="D632" s="5" t="s">
        <v>755</v>
      </c>
      <c r="E632" s="5">
        <v>1338211</v>
      </c>
      <c r="F632" s="18">
        <v>44199</v>
      </c>
      <c r="G632" s="5">
        <v>658863</v>
      </c>
      <c r="H632" s="5">
        <v>254519</v>
      </c>
      <c r="I632" s="5">
        <v>12638</v>
      </c>
      <c r="J632" s="5">
        <v>217</v>
      </c>
      <c r="K632" s="5">
        <v>12421</v>
      </c>
      <c r="L632" s="5">
        <v>306044</v>
      </c>
    </row>
    <row r="633" spans="1:12" ht="15.75" customHeight="1">
      <c r="A633" s="5" t="s">
        <v>158</v>
      </c>
      <c r="B633" s="5" t="s">
        <v>158</v>
      </c>
      <c r="C633" s="5" t="s">
        <v>756</v>
      </c>
      <c r="D633" s="5" t="s">
        <v>756</v>
      </c>
      <c r="E633" s="5">
        <v>4091380</v>
      </c>
      <c r="F633" s="18">
        <v>44226</v>
      </c>
      <c r="G633" s="5">
        <v>1852490</v>
      </c>
      <c r="H633" s="5">
        <v>537647</v>
      </c>
      <c r="I633" s="5">
        <v>13755</v>
      </c>
      <c r="J633" s="5">
        <v>349</v>
      </c>
      <c r="K633" s="5">
        <v>13406</v>
      </c>
      <c r="L633" s="5">
        <v>231661</v>
      </c>
    </row>
    <row r="634" spans="1:12" ht="15.75" customHeight="1">
      <c r="A634" s="5" t="s">
        <v>158</v>
      </c>
      <c r="B634" s="5" t="s">
        <v>158</v>
      </c>
      <c r="C634" s="5" t="s">
        <v>757</v>
      </c>
      <c r="D634" s="5" t="s">
        <v>757</v>
      </c>
      <c r="E634" s="5">
        <v>1565678</v>
      </c>
      <c r="F634" s="18">
        <v>44227</v>
      </c>
      <c r="G634" s="5">
        <v>701190</v>
      </c>
      <c r="H634" s="5">
        <v>234481</v>
      </c>
      <c r="I634" s="5">
        <v>2920</v>
      </c>
      <c r="J634" s="5">
        <v>43</v>
      </c>
      <c r="K634" s="5">
        <v>2877</v>
      </c>
      <c r="L634" s="5">
        <v>261985</v>
      </c>
    </row>
    <row r="635" spans="1:12" ht="15.75" customHeight="1">
      <c r="A635" s="5" t="s">
        <v>158</v>
      </c>
      <c r="B635" s="5" t="s">
        <v>158</v>
      </c>
      <c r="C635" s="5" t="s">
        <v>758</v>
      </c>
      <c r="D635" s="5" t="s">
        <v>758</v>
      </c>
      <c r="E635" s="5">
        <v>1670718</v>
      </c>
      <c r="F635" s="18">
        <v>44206</v>
      </c>
      <c r="G635" s="5">
        <v>819651</v>
      </c>
      <c r="H635" s="5">
        <v>251406</v>
      </c>
      <c r="I635" s="5">
        <v>11687</v>
      </c>
      <c r="J635" s="5">
        <v>202</v>
      </c>
      <c r="K635" s="5">
        <v>11482</v>
      </c>
      <c r="L635" s="5">
        <v>227562</v>
      </c>
    </row>
    <row r="636" spans="1:12" ht="15.75" customHeight="1">
      <c r="A636" s="5" t="s">
        <v>158</v>
      </c>
      <c r="B636" s="5" t="s">
        <v>158</v>
      </c>
      <c r="C636" s="5" t="s">
        <v>759</v>
      </c>
      <c r="D636" s="5" t="s">
        <v>759</v>
      </c>
      <c r="E636" s="5">
        <v>4476072</v>
      </c>
      <c r="F636" s="18">
        <v>44216</v>
      </c>
      <c r="G636" s="5">
        <v>2189622</v>
      </c>
      <c r="H636" s="5">
        <v>667013</v>
      </c>
      <c r="I636" s="5">
        <v>22584</v>
      </c>
      <c r="J636" s="5">
        <v>235</v>
      </c>
      <c r="K636" s="5">
        <v>22349</v>
      </c>
      <c r="L636" s="5">
        <v>334116</v>
      </c>
    </row>
    <row r="637" spans="1:12" ht="15.75" customHeight="1">
      <c r="A637" s="5" t="s">
        <v>158</v>
      </c>
      <c r="B637" s="5" t="s">
        <v>158</v>
      </c>
      <c r="C637" s="5" t="s">
        <v>760</v>
      </c>
      <c r="D637" s="5" t="s">
        <v>760</v>
      </c>
      <c r="E637" s="5">
        <v>2000755</v>
      </c>
      <c r="F637" s="18">
        <v>44161</v>
      </c>
      <c r="G637" s="5">
        <v>1132511</v>
      </c>
      <c r="H637" s="5">
        <v>379818</v>
      </c>
      <c r="I637" s="5">
        <v>36556</v>
      </c>
      <c r="J637" s="5">
        <v>663</v>
      </c>
      <c r="K637" s="5">
        <v>35892</v>
      </c>
      <c r="L637" s="5">
        <v>330818</v>
      </c>
    </row>
    <row r="638" spans="1:12" ht="15.75" customHeight="1">
      <c r="A638" s="5" t="s">
        <v>158</v>
      </c>
      <c r="B638" s="5" t="s">
        <v>158</v>
      </c>
      <c r="C638" s="5" t="s">
        <v>761</v>
      </c>
      <c r="D638" s="5" t="s">
        <v>761</v>
      </c>
      <c r="E638" s="5">
        <v>1658005</v>
      </c>
      <c r="F638" s="18">
        <v>44206</v>
      </c>
      <c r="G638" s="5">
        <v>755119</v>
      </c>
      <c r="H638" s="5">
        <v>257048</v>
      </c>
      <c r="I638" s="5">
        <v>9231</v>
      </c>
      <c r="J638" s="5">
        <v>114</v>
      </c>
      <c r="K638" s="5">
        <v>9115</v>
      </c>
      <c r="L638" s="5">
        <v>128634</v>
      </c>
    </row>
    <row r="639" spans="1:12" ht="15.75" customHeight="1">
      <c r="A639" s="5" t="s">
        <v>158</v>
      </c>
      <c r="B639" s="5" t="s">
        <v>158</v>
      </c>
      <c r="C639" s="5" t="s">
        <v>762</v>
      </c>
      <c r="D639" s="5" t="s">
        <v>762</v>
      </c>
      <c r="E639" s="5">
        <v>1795092</v>
      </c>
      <c r="F639" s="18">
        <v>44206</v>
      </c>
      <c r="G639" s="5">
        <v>923661</v>
      </c>
      <c r="H639" s="5">
        <v>290898</v>
      </c>
      <c r="I639" s="5">
        <v>6197</v>
      </c>
      <c r="J639" s="5">
        <v>110</v>
      </c>
      <c r="K639" s="5">
        <v>6087</v>
      </c>
      <c r="L639" s="5">
        <v>347795</v>
      </c>
    </row>
    <row r="640" spans="1:12" ht="15.75" customHeight="1">
      <c r="A640" s="5" t="s">
        <v>158</v>
      </c>
      <c r="B640" s="5" t="s">
        <v>158</v>
      </c>
      <c r="C640" s="5" t="s">
        <v>763</v>
      </c>
      <c r="D640" s="5" t="s">
        <v>763</v>
      </c>
      <c r="E640" s="5">
        <v>4572951</v>
      </c>
      <c r="F640" s="18">
        <v>44206</v>
      </c>
      <c r="G640" s="5">
        <v>2251558</v>
      </c>
      <c r="H640" s="5">
        <v>859280</v>
      </c>
      <c r="I640" s="5">
        <v>82933</v>
      </c>
      <c r="J640" s="5">
        <v>1905</v>
      </c>
      <c r="K640" s="5">
        <v>81024</v>
      </c>
      <c r="L640" s="5">
        <v>727286</v>
      </c>
    </row>
    <row r="641" spans="1:12" ht="15.75" customHeight="1">
      <c r="A641" s="5" t="s">
        <v>158</v>
      </c>
      <c r="B641" s="5" t="s">
        <v>158</v>
      </c>
      <c r="C641" s="5" t="s">
        <v>764</v>
      </c>
      <c r="D641" s="5" t="s">
        <v>764</v>
      </c>
      <c r="E641" s="5">
        <v>1438156</v>
      </c>
      <c r="F641" s="18">
        <v>44227</v>
      </c>
      <c r="G641" s="5">
        <v>608818</v>
      </c>
      <c r="H641" s="5">
        <v>147948</v>
      </c>
      <c r="I641" s="5">
        <v>4250</v>
      </c>
      <c r="J641" s="5">
        <v>53</v>
      </c>
      <c r="K641" s="5">
        <v>4197</v>
      </c>
      <c r="L641" s="5">
        <v>274094</v>
      </c>
    </row>
    <row r="642" spans="1:12" ht="15.75" customHeight="1">
      <c r="A642" s="5" t="s">
        <v>158</v>
      </c>
      <c r="B642" s="5" t="s">
        <v>158</v>
      </c>
      <c r="C642" s="5" t="s">
        <v>765</v>
      </c>
      <c r="D642" s="5" t="s">
        <v>765</v>
      </c>
      <c r="E642" s="5">
        <v>1596909</v>
      </c>
      <c r="F642" s="18">
        <v>44210</v>
      </c>
      <c r="G642" s="5">
        <v>760960</v>
      </c>
      <c r="H642" s="5">
        <v>218775</v>
      </c>
      <c r="I642" s="5">
        <v>4424</v>
      </c>
      <c r="J642" s="5">
        <v>70</v>
      </c>
      <c r="K642" s="5">
        <v>4353</v>
      </c>
      <c r="L642" s="5">
        <v>209276</v>
      </c>
    </row>
    <row r="643" spans="1:12" ht="15.75" customHeight="1">
      <c r="A643" s="5" t="s">
        <v>158</v>
      </c>
      <c r="B643" s="5" t="s">
        <v>158</v>
      </c>
      <c r="C643" s="5" t="s">
        <v>766</v>
      </c>
      <c r="D643" s="5" t="s">
        <v>766</v>
      </c>
      <c r="E643" s="5">
        <v>3560830</v>
      </c>
      <c r="F643" s="18">
        <v>44226</v>
      </c>
      <c r="G643" s="5">
        <v>1632782</v>
      </c>
      <c r="H643" s="5">
        <v>458054</v>
      </c>
      <c r="I643" s="5">
        <v>15617</v>
      </c>
      <c r="J643" s="5">
        <v>228</v>
      </c>
      <c r="K643" s="5">
        <v>15389</v>
      </c>
      <c r="L643" s="5">
        <v>322580</v>
      </c>
    </row>
    <row r="644" spans="1:12" ht="15.75" customHeight="1">
      <c r="A644" s="5" t="s">
        <v>158</v>
      </c>
      <c r="B644" s="5" t="s">
        <v>158</v>
      </c>
      <c r="C644" s="5" t="s">
        <v>767</v>
      </c>
      <c r="D644" s="5" t="s">
        <v>767</v>
      </c>
      <c r="E644" s="5">
        <v>4013634</v>
      </c>
      <c r="F644" s="18">
        <v>44226</v>
      </c>
      <c r="G644" s="5">
        <v>1829019</v>
      </c>
      <c r="H644" s="5">
        <v>382178</v>
      </c>
      <c r="I644" s="5">
        <v>24410</v>
      </c>
      <c r="J644" s="5">
        <v>292</v>
      </c>
      <c r="K644" s="5">
        <v>24117</v>
      </c>
      <c r="L644" s="5">
        <v>380738</v>
      </c>
    </row>
    <row r="645" spans="1:12" ht="15.75" customHeight="1">
      <c r="A645" s="5" t="s">
        <v>158</v>
      </c>
      <c r="B645" s="5" t="s">
        <v>158</v>
      </c>
      <c r="C645" s="5" t="s">
        <v>768</v>
      </c>
      <c r="D645" s="5" t="s">
        <v>768</v>
      </c>
      <c r="E645" s="5">
        <v>1218002</v>
      </c>
      <c r="F645" s="18">
        <v>44050</v>
      </c>
      <c r="G645" s="5">
        <v>627553</v>
      </c>
      <c r="H645" s="5">
        <v>143519</v>
      </c>
      <c r="I645" s="5">
        <v>12742</v>
      </c>
      <c r="J645" s="5">
        <v>128</v>
      </c>
      <c r="K645" s="5">
        <v>12613</v>
      </c>
      <c r="L645" s="5">
        <v>28152</v>
      </c>
    </row>
    <row r="646" spans="1:12" ht="15.75" customHeight="1">
      <c r="A646" s="5" t="s">
        <v>158</v>
      </c>
      <c r="B646" s="5" t="s">
        <v>158</v>
      </c>
      <c r="C646" s="5" t="s">
        <v>769</v>
      </c>
      <c r="D646" s="5" t="s">
        <v>769</v>
      </c>
      <c r="E646" s="5">
        <v>4588455</v>
      </c>
      <c r="F646" s="18">
        <v>44178</v>
      </c>
      <c r="G646" s="5">
        <v>3106658</v>
      </c>
      <c r="H646" s="5">
        <v>1488333</v>
      </c>
      <c r="I646" s="5">
        <v>238839</v>
      </c>
      <c r="J646" s="5">
        <v>2651</v>
      </c>
      <c r="K646" s="5">
        <v>236165</v>
      </c>
      <c r="L646" s="5">
        <v>1357002</v>
      </c>
    </row>
    <row r="647" spans="1:12" ht="15.75" customHeight="1">
      <c r="A647" s="5" t="s">
        <v>158</v>
      </c>
      <c r="B647" s="5" t="s">
        <v>158</v>
      </c>
      <c r="C647" s="5" t="s">
        <v>770</v>
      </c>
      <c r="D647" s="5" t="s">
        <v>770</v>
      </c>
      <c r="E647" s="5">
        <v>2665292</v>
      </c>
      <c r="F647" s="18">
        <v>44227</v>
      </c>
      <c r="G647" s="5">
        <v>1283534</v>
      </c>
      <c r="H647" s="5">
        <v>372559</v>
      </c>
      <c r="I647" s="5">
        <v>12440</v>
      </c>
      <c r="J647" s="5">
        <v>140</v>
      </c>
      <c r="K647" s="5">
        <v>12300</v>
      </c>
      <c r="L647" s="5">
        <v>340936</v>
      </c>
    </row>
    <row r="648" spans="1:12" ht="15.75" customHeight="1">
      <c r="A648" s="5" t="s">
        <v>158</v>
      </c>
      <c r="B648" s="5" t="s">
        <v>158</v>
      </c>
      <c r="C648" s="5" t="s">
        <v>771</v>
      </c>
      <c r="D648" s="5" t="s">
        <v>771</v>
      </c>
      <c r="E648" s="5">
        <v>876055</v>
      </c>
      <c r="F648" s="18">
        <v>44206</v>
      </c>
      <c r="G648" s="5">
        <v>444352</v>
      </c>
      <c r="H648" s="5">
        <v>148388</v>
      </c>
      <c r="I648" s="5">
        <v>4268</v>
      </c>
      <c r="J648" s="5">
        <v>86</v>
      </c>
      <c r="K648" s="5">
        <v>4182</v>
      </c>
      <c r="L648" s="5">
        <v>145126</v>
      </c>
    </row>
    <row r="649" spans="1:12" ht="15.75" customHeight="1">
      <c r="A649" s="5" t="s">
        <v>158</v>
      </c>
      <c r="B649" s="5" t="s">
        <v>158</v>
      </c>
      <c r="C649" s="5" t="s">
        <v>772</v>
      </c>
      <c r="D649" s="5" t="s">
        <v>772</v>
      </c>
      <c r="E649" s="5">
        <v>1847194</v>
      </c>
      <c r="F649" s="18">
        <v>44227</v>
      </c>
      <c r="G649" s="5">
        <v>860461</v>
      </c>
      <c r="H649" s="5">
        <v>219990</v>
      </c>
      <c r="I649" s="5">
        <v>10028</v>
      </c>
      <c r="J649" s="5">
        <v>182</v>
      </c>
      <c r="K649" s="5">
        <v>9846</v>
      </c>
      <c r="L649" s="5">
        <v>233510</v>
      </c>
    </row>
    <row r="650" spans="1:12" ht="15.75" customHeight="1">
      <c r="A650" s="5" t="s">
        <v>158</v>
      </c>
      <c r="B650" s="5" t="s">
        <v>158</v>
      </c>
      <c r="C650" s="5" t="s">
        <v>773</v>
      </c>
      <c r="D650" s="5" t="s">
        <v>773</v>
      </c>
      <c r="E650" s="5">
        <v>2541894</v>
      </c>
      <c r="F650" s="18">
        <v>44225</v>
      </c>
      <c r="G650" s="5">
        <v>1207578</v>
      </c>
      <c r="H650" s="5">
        <v>418117</v>
      </c>
      <c r="I650" s="5">
        <v>20297</v>
      </c>
      <c r="J650" s="5">
        <v>402</v>
      </c>
      <c r="K650" s="5">
        <v>19893</v>
      </c>
      <c r="L650" s="5">
        <v>208527</v>
      </c>
    </row>
    <row r="651" spans="1:12" ht="15.75" customHeight="1">
      <c r="A651" s="5" t="s">
        <v>158</v>
      </c>
      <c r="B651" s="5" t="s">
        <v>158</v>
      </c>
      <c r="C651" s="5" t="s">
        <v>774</v>
      </c>
      <c r="D651" s="5" t="s">
        <v>774</v>
      </c>
      <c r="E651" s="5">
        <v>2205170</v>
      </c>
      <c r="F651" s="18">
        <v>44227</v>
      </c>
      <c r="G651" s="5">
        <v>1017497</v>
      </c>
      <c r="H651" s="5">
        <v>307052</v>
      </c>
      <c r="I651" s="5">
        <v>8333</v>
      </c>
      <c r="J651" s="5">
        <v>80</v>
      </c>
      <c r="K651" s="5">
        <v>8252</v>
      </c>
      <c r="L651" s="5">
        <v>285611</v>
      </c>
    </row>
    <row r="652" spans="1:12" ht="15.75" customHeight="1">
      <c r="A652" s="5" t="s">
        <v>158</v>
      </c>
      <c r="B652" s="5" t="s">
        <v>158</v>
      </c>
      <c r="C652" s="5" t="s">
        <v>775</v>
      </c>
      <c r="D652" s="5" t="s">
        <v>775</v>
      </c>
      <c r="E652" s="5">
        <v>3447405</v>
      </c>
      <c r="F652" s="18">
        <v>44227</v>
      </c>
      <c r="G652" s="5">
        <v>1764744</v>
      </c>
      <c r="H652" s="5">
        <v>842448</v>
      </c>
      <c r="I652" s="5">
        <v>69480</v>
      </c>
      <c r="J652" s="5">
        <v>898</v>
      </c>
      <c r="K652" s="5">
        <v>68567</v>
      </c>
      <c r="L652" s="5">
        <v>833144</v>
      </c>
    </row>
    <row r="653" spans="1:12" ht="15.75" customHeight="1">
      <c r="A653" s="5" t="s">
        <v>158</v>
      </c>
      <c r="B653" s="5" t="s">
        <v>158</v>
      </c>
      <c r="C653" s="5" t="s">
        <v>776</v>
      </c>
      <c r="D653" s="5" t="s">
        <v>776</v>
      </c>
      <c r="E653" s="5">
        <v>2494533</v>
      </c>
      <c r="F653" s="18">
        <v>44227</v>
      </c>
      <c r="G653" s="5">
        <v>1335308</v>
      </c>
      <c r="H653" s="5">
        <v>462157</v>
      </c>
      <c r="I653" s="5">
        <v>11088</v>
      </c>
      <c r="J653" s="5">
        <v>116</v>
      </c>
      <c r="K653" s="5">
        <v>10972</v>
      </c>
      <c r="L653" s="5">
        <v>318308</v>
      </c>
    </row>
    <row r="654" spans="1:12" ht="15.75" customHeight="1">
      <c r="A654" s="5" t="s">
        <v>158</v>
      </c>
      <c r="B654" s="5" t="s">
        <v>158</v>
      </c>
      <c r="C654" s="5" t="s">
        <v>777</v>
      </c>
      <c r="D654" s="5" t="s">
        <v>777</v>
      </c>
      <c r="E654" s="5">
        <v>4773138</v>
      </c>
      <c r="F654" s="18">
        <v>44209</v>
      </c>
      <c r="G654" s="5">
        <v>1390249</v>
      </c>
      <c r="H654" s="5">
        <v>443211</v>
      </c>
      <c r="I654" s="5">
        <v>39102</v>
      </c>
      <c r="J654" s="5">
        <v>349</v>
      </c>
      <c r="K654" s="5">
        <v>38752</v>
      </c>
      <c r="L654" s="5">
        <v>420010</v>
      </c>
    </row>
    <row r="655" spans="1:12" ht="15.75" customHeight="1">
      <c r="A655" s="5" t="s">
        <v>158</v>
      </c>
      <c r="B655" s="5" t="s">
        <v>158</v>
      </c>
      <c r="C655" s="5" t="s">
        <v>778</v>
      </c>
      <c r="D655" s="5" t="s">
        <v>778</v>
      </c>
      <c r="E655" s="5">
        <v>4138605</v>
      </c>
      <c r="F655" s="18">
        <v>44221</v>
      </c>
      <c r="G655" s="5">
        <v>1264005</v>
      </c>
      <c r="H655" s="5">
        <v>467387</v>
      </c>
      <c r="I655" s="5">
        <v>31009</v>
      </c>
      <c r="J655" s="5">
        <v>269</v>
      </c>
      <c r="K655" s="5">
        <v>30737</v>
      </c>
      <c r="L655" s="5">
        <v>177208</v>
      </c>
    </row>
    <row r="656" spans="1:12" ht="15.75" customHeight="1">
      <c r="A656" s="5" t="s">
        <v>158</v>
      </c>
      <c r="B656" s="5" t="s">
        <v>158</v>
      </c>
      <c r="C656" s="5" t="s">
        <v>779</v>
      </c>
      <c r="D656" s="5" t="s">
        <v>779</v>
      </c>
      <c r="E656" s="5">
        <v>2037225</v>
      </c>
      <c r="F656" s="18">
        <v>44209</v>
      </c>
      <c r="G656" s="5">
        <v>978332</v>
      </c>
      <c r="H656" s="5">
        <v>256931</v>
      </c>
      <c r="I656" s="5">
        <v>11032</v>
      </c>
      <c r="J656" s="5">
        <v>193</v>
      </c>
      <c r="K656" s="5">
        <v>10838</v>
      </c>
      <c r="L656" s="5">
        <v>297054</v>
      </c>
    </row>
    <row r="657" spans="1:12" ht="15.75" customHeight="1">
      <c r="A657" s="5" t="s">
        <v>158</v>
      </c>
      <c r="B657" s="5" t="s">
        <v>158</v>
      </c>
      <c r="C657" s="5" t="s">
        <v>780</v>
      </c>
      <c r="D657" s="5" t="s">
        <v>780</v>
      </c>
      <c r="E657" s="5">
        <v>3173752</v>
      </c>
      <c r="F657" s="18">
        <v>44210</v>
      </c>
      <c r="G657" s="5">
        <v>1480021</v>
      </c>
      <c r="H657" s="5">
        <v>456869</v>
      </c>
      <c r="I657" s="5">
        <v>16038</v>
      </c>
      <c r="J657" s="5">
        <v>163</v>
      </c>
      <c r="K657" s="5">
        <v>15875</v>
      </c>
      <c r="L657" s="5">
        <v>108519</v>
      </c>
    </row>
    <row r="658" spans="1:12" ht="15.75" customHeight="1">
      <c r="A658" s="5" t="s">
        <v>158</v>
      </c>
      <c r="B658" s="5" t="s">
        <v>158</v>
      </c>
      <c r="C658" s="5" t="s">
        <v>781</v>
      </c>
      <c r="D658" s="5" t="s">
        <v>781</v>
      </c>
      <c r="E658" s="5">
        <v>5959798</v>
      </c>
      <c r="F658" s="18">
        <v>44210</v>
      </c>
      <c r="G658" s="5">
        <v>2731341</v>
      </c>
      <c r="H658" s="5">
        <v>862244</v>
      </c>
      <c r="I658" s="5">
        <v>78699</v>
      </c>
      <c r="J658" s="5">
        <v>1088</v>
      </c>
      <c r="K658" s="5">
        <v>77609</v>
      </c>
      <c r="L658" s="5">
        <v>768649</v>
      </c>
    </row>
    <row r="659" spans="1:12" ht="15.75" customHeight="1">
      <c r="A659" s="5" t="s">
        <v>158</v>
      </c>
      <c r="B659" s="5" t="s">
        <v>158</v>
      </c>
      <c r="C659" s="5" t="s">
        <v>782</v>
      </c>
      <c r="D659" s="5" t="s">
        <v>782</v>
      </c>
      <c r="E659" s="5">
        <v>3404004</v>
      </c>
      <c r="F659" s="18">
        <v>44226</v>
      </c>
      <c r="G659" s="5">
        <v>1436175</v>
      </c>
      <c r="H659" s="5">
        <v>344694</v>
      </c>
      <c r="I659" s="5">
        <v>17104</v>
      </c>
      <c r="J659" s="5">
        <v>343</v>
      </c>
      <c r="K659" s="5">
        <v>16761</v>
      </c>
      <c r="L659" s="5">
        <v>395960</v>
      </c>
    </row>
    <row r="660" spans="1:12" ht="15.75" customHeight="1">
      <c r="A660" s="5" t="s">
        <v>158</v>
      </c>
      <c r="B660" s="5" t="s">
        <v>158</v>
      </c>
      <c r="C660" s="5" t="s">
        <v>783</v>
      </c>
      <c r="D660" s="5" t="s">
        <v>783</v>
      </c>
      <c r="E660" s="5">
        <v>2335398</v>
      </c>
      <c r="F660" s="18">
        <v>44212</v>
      </c>
      <c r="G660" s="5">
        <v>989666</v>
      </c>
      <c r="H660" s="5">
        <v>250420</v>
      </c>
      <c r="I660" s="5">
        <v>11826</v>
      </c>
      <c r="J660" s="5">
        <v>148</v>
      </c>
      <c r="K660" s="5">
        <v>11676</v>
      </c>
      <c r="L660" s="5">
        <v>280201</v>
      </c>
    </row>
    <row r="661" spans="1:12" ht="15.75" customHeight="1">
      <c r="A661" s="5" t="s">
        <v>158</v>
      </c>
      <c r="B661" s="5" t="s">
        <v>158</v>
      </c>
      <c r="C661" s="5" t="s">
        <v>784</v>
      </c>
      <c r="D661" s="5" t="s">
        <v>784</v>
      </c>
      <c r="E661" s="5">
        <v>3464228</v>
      </c>
      <c r="F661" s="18">
        <v>44226</v>
      </c>
      <c r="G661" s="5">
        <v>1638111</v>
      </c>
      <c r="H661" s="5">
        <v>576986</v>
      </c>
      <c r="I661" s="5">
        <v>32730</v>
      </c>
      <c r="J661" s="5">
        <v>420</v>
      </c>
      <c r="K661" s="5">
        <v>32309</v>
      </c>
      <c r="L661" s="5">
        <v>282752</v>
      </c>
    </row>
    <row r="662" spans="1:12" ht="15.75" customHeight="1">
      <c r="A662" s="5" t="s">
        <v>158</v>
      </c>
      <c r="B662" s="5" t="s">
        <v>158</v>
      </c>
      <c r="C662" s="5" t="s">
        <v>785</v>
      </c>
      <c r="D662" s="5" t="s">
        <v>785</v>
      </c>
      <c r="E662" s="5">
        <v>2217020</v>
      </c>
      <c r="F662" s="18">
        <v>44209</v>
      </c>
      <c r="G662" s="5">
        <v>893786</v>
      </c>
      <c r="H662" s="5">
        <v>204352</v>
      </c>
      <c r="I662" s="5">
        <v>9438</v>
      </c>
      <c r="J662" s="5">
        <v>106</v>
      </c>
      <c r="K662" s="5">
        <v>9331</v>
      </c>
      <c r="L662" s="5">
        <v>314052</v>
      </c>
    </row>
    <row r="663" spans="1:12" ht="15.75" customHeight="1">
      <c r="A663" s="5" t="s">
        <v>158</v>
      </c>
      <c r="B663" s="5" t="s">
        <v>158</v>
      </c>
      <c r="C663" s="5" t="s">
        <v>786</v>
      </c>
      <c r="D663" s="5" t="s">
        <v>786</v>
      </c>
      <c r="E663" s="5">
        <v>1714300</v>
      </c>
      <c r="F663" s="18">
        <v>44227</v>
      </c>
      <c r="G663" s="5">
        <v>799506</v>
      </c>
      <c r="H663" s="5">
        <v>195105</v>
      </c>
      <c r="I663" s="5">
        <v>8159</v>
      </c>
      <c r="J663" s="5">
        <v>98</v>
      </c>
      <c r="K663" s="5">
        <v>8061</v>
      </c>
      <c r="L663" s="5">
        <v>296685</v>
      </c>
    </row>
    <row r="664" spans="1:12" ht="15.75" customHeight="1">
      <c r="A664" s="5" t="s">
        <v>158</v>
      </c>
      <c r="B664" s="5" t="s">
        <v>158</v>
      </c>
      <c r="C664" s="5" t="s">
        <v>787</v>
      </c>
      <c r="D664" s="5" t="s">
        <v>787</v>
      </c>
      <c r="E664" s="5">
        <v>3002376</v>
      </c>
      <c r="F664" s="18">
        <v>44209</v>
      </c>
      <c r="G664" s="5">
        <v>1743273</v>
      </c>
      <c r="H664" s="5">
        <v>538827</v>
      </c>
      <c r="I664" s="5">
        <v>20361</v>
      </c>
      <c r="J664" s="5">
        <v>444</v>
      </c>
      <c r="K664" s="5">
        <v>19916</v>
      </c>
      <c r="L664" s="5">
        <v>447375</v>
      </c>
    </row>
    <row r="665" spans="1:12" ht="15.75" customHeight="1">
      <c r="A665" s="5" t="s">
        <v>158</v>
      </c>
      <c r="B665" s="5" t="s">
        <v>158</v>
      </c>
      <c r="C665" s="5" t="s">
        <v>788</v>
      </c>
      <c r="D665" s="5" t="s">
        <v>788</v>
      </c>
      <c r="E665" s="5">
        <v>1274815</v>
      </c>
      <c r="F665" s="18">
        <v>44227</v>
      </c>
      <c r="G665" s="5">
        <v>604968</v>
      </c>
      <c r="H665" s="5">
        <v>206438</v>
      </c>
      <c r="I665" s="5">
        <v>12976</v>
      </c>
      <c r="J665" s="5">
        <v>45</v>
      </c>
      <c r="K665" s="5">
        <v>12931</v>
      </c>
      <c r="L665" s="5">
        <v>253085</v>
      </c>
    </row>
    <row r="666" spans="1:12" ht="15.75" customHeight="1">
      <c r="A666" s="5" t="s">
        <v>158</v>
      </c>
      <c r="B666" s="5" t="s">
        <v>158</v>
      </c>
      <c r="C666" s="5" t="s">
        <v>789</v>
      </c>
      <c r="D666" s="5" t="s">
        <v>789</v>
      </c>
      <c r="E666" s="5">
        <v>1114615</v>
      </c>
      <c r="F666" s="18">
        <v>44227</v>
      </c>
      <c r="G666" s="5">
        <v>515155</v>
      </c>
      <c r="H666" s="5">
        <v>181654</v>
      </c>
      <c r="I666" s="5">
        <v>4388</v>
      </c>
      <c r="J666" s="5">
        <v>35</v>
      </c>
      <c r="K666" s="5">
        <v>4353</v>
      </c>
      <c r="L666" s="5">
        <v>223760</v>
      </c>
    </row>
    <row r="667" spans="1:12" ht="15.75" customHeight="1">
      <c r="A667" s="5" t="s">
        <v>158</v>
      </c>
      <c r="B667" s="5" t="s">
        <v>158</v>
      </c>
      <c r="C667" s="5" t="s">
        <v>790</v>
      </c>
      <c r="D667" s="5" t="s">
        <v>790</v>
      </c>
      <c r="E667" s="5">
        <v>2553526</v>
      </c>
      <c r="F667" s="18">
        <v>44227</v>
      </c>
      <c r="G667" s="5">
        <v>1225133</v>
      </c>
      <c r="H667" s="5">
        <v>479630</v>
      </c>
      <c r="I667" s="5">
        <v>9373</v>
      </c>
      <c r="J667" s="5">
        <v>100</v>
      </c>
      <c r="K667" s="5">
        <v>9273</v>
      </c>
      <c r="L667" s="5">
        <v>299733</v>
      </c>
    </row>
    <row r="668" spans="1:12" ht="15.75" customHeight="1">
      <c r="A668" s="5" t="s">
        <v>158</v>
      </c>
      <c r="B668" s="5" t="s">
        <v>158</v>
      </c>
      <c r="C668" s="5" t="s">
        <v>791</v>
      </c>
      <c r="D668" s="5" t="s">
        <v>791</v>
      </c>
      <c r="E668" s="5">
        <v>4474446</v>
      </c>
      <c r="F668" s="18">
        <v>44224</v>
      </c>
      <c r="G668" s="5">
        <v>2139996</v>
      </c>
      <c r="H668" s="5">
        <v>497241</v>
      </c>
      <c r="I668" s="5">
        <v>12398</v>
      </c>
      <c r="J668" s="5">
        <v>185</v>
      </c>
      <c r="K668" s="5">
        <v>12211</v>
      </c>
      <c r="L668" s="5">
        <v>295672</v>
      </c>
    </row>
    <row r="669" spans="1:12" ht="15.75" customHeight="1">
      <c r="A669" s="5" t="s">
        <v>158</v>
      </c>
      <c r="B669" s="5" t="s">
        <v>158</v>
      </c>
      <c r="C669" s="5" t="s">
        <v>792</v>
      </c>
      <c r="D669" s="5" t="s">
        <v>792</v>
      </c>
      <c r="E669" s="5">
        <v>1862612</v>
      </c>
      <c r="F669" s="18">
        <v>44227</v>
      </c>
      <c r="G669" s="5">
        <v>812891</v>
      </c>
      <c r="H669" s="5">
        <v>236871</v>
      </c>
      <c r="I669" s="5">
        <v>16807</v>
      </c>
      <c r="J669" s="5">
        <v>251</v>
      </c>
      <c r="K669" s="5">
        <v>16556</v>
      </c>
      <c r="L669" s="5">
        <v>314578</v>
      </c>
    </row>
    <row r="670" spans="1:12" ht="15.75" customHeight="1">
      <c r="A670" s="5" t="s">
        <v>158</v>
      </c>
      <c r="B670" s="5" t="s">
        <v>158</v>
      </c>
      <c r="C670" s="5" t="s">
        <v>793</v>
      </c>
      <c r="D670" s="5" t="s">
        <v>793</v>
      </c>
      <c r="E670" s="5">
        <v>3790922</v>
      </c>
      <c r="F670" s="18">
        <v>44227</v>
      </c>
      <c r="G670" s="5">
        <v>1178195</v>
      </c>
      <c r="H670" s="5">
        <v>370998</v>
      </c>
      <c r="I670" s="5">
        <v>14915</v>
      </c>
      <c r="J670" s="5">
        <v>138</v>
      </c>
      <c r="K670" s="5">
        <v>14777</v>
      </c>
      <c r="L670" s="5">
        <v>316852</v>
      </c>
    </row>
    <row r="671" spans="1:12" ht="15.75" customHeight="1">
      <c r="A671" s="5" t="s">
        <v>158</v>
      </c>
      <c r="B671" s="5" t="s">
        <v>158</v>
      </c>
      <c r="C671" s="5" t="s">
        <v>794</v>
      </c>
      <c r="D671" s="5" t="s">
        <v>794</v>
      </c>
      <c r="E671" s="5">
        <v>3110595</v>
      </c>
      <c r="F671" s="18">
        <v>44206</v>
      </c>
      <c r="G671" s="5">
        <v>1554190</v>
      </c>
      <c r="H671" s="5">
        <v>420513</v>
      </c>
      <c r="I671" s="5">
        <v>15011</v>
      </c>
      <c r="J671" s="5">
        <v>254</v>
      </c>
      <c r="K671" s="5">
        <v>14757</v>
      </c>
      <c r="L671" s="5">
        <v>306391</v>
      </c>
    </row>
    <row r="672" spans="1:12" ht="15.75" customHeight="1">
      <c r="A672" s="5" t="s">
        <v>158</v>
      </c>
      <c r="B672" s="5" t="s">
        <v>158</v>
      </c>
      <c r="C672" s="5" t="s">
        <v>795</v>
      </c>
      <c r="D672" s="5" t="s">
        <v>795</v>
      </c>
      <c r="E672" s="5">
        <v>3682194</v>
      </c>
      <c r="F672" s="18">
        <v>44227</v>
      </c>
      <c r="G672" s="5">
        <v>2109381</v>
      </c>
      <c r="H672" s="5">
        <v>843905</v>
      </c>
      <c r="I672" s="5">
        <v>85501</v>
      </c>
      <c r="J672" s="5">
        <v>971</v>
      </c>
      <c r="K672" s="5">
        <v>84528</v>
      </c>
      <c r="L672" s="5">
        <v>638260</v>
      </c>
    </row>
    <row r="673" spans="1:12" ht="15.75" customHeight="1">
      <c r="A673" s="5" t="s">
        <v>160</v>
      </c>
      <c r="B673" s="5" t="s">
        <v>160</v>
      </c>
      <c r="C673" s="5" t="s">
        <v>796</v>
      </c>
      <c r="D673" s="5" t="s">
        <v>796</v>
      </c>
      <c r="E673" s="5">
        <v>621927</v>
      </c>
      <c r="F673" s="18">
        <v>44226</v>
      </c>
      <c r="G673" s="5">
        <v>378242</v>
      </c>
      <c r="H673" s="5">
        <v>215715</v>
      </c>
      <c r="I673" s="5">
        <v>12190</v>
      </c>
      <c r="J673" s="5">
        <v>196</v>
      </c>
      <c r="K673" s="5">
        <v>11378</v>
      </c>
      <c r="L673" s="5">
        <v>90538</v>
      </c>
    </row>
    <row r="674" spans="1:12" ht="15.75" customHeight="1">
      <c r="A674" s="5" t="s">
        <v>160</v>
      </c>
      <c r="B674" s="5" t="s">
        <v>160</v>
      </c>
      <c r="C674" s="5" t="s">
        <v>797</v>
      </c>
      <c r="D674" s="5" t="s">
        <v>797</v>
      </c>
      <c r="E674" s="5">
        <v>259840</v>
      </c>
      <c r="F674" s="18">
        <v>44226</v>
      </c>
      <c r="G674" s="5">
        <v>183447</v>
      </c>
      <c r="H674" s="5">
        <v>131244</v>
      </c>
      <c r="I674" s="5">
        <v>5764</v>
      </c>
      <c r="J674" s="5">
        <v>60</v>
      </c>
      <c r="K674" s="5">
        <v>5678</v>
      </c>
      <c r="L674" s="5">
        <v>58508</v>
      </c>
    </row>
    <row r="675" spans="1:12" ht="15.75" customHeight="1">
      <c r="A675" s="5" t="s">
        <v>160</v>
      </c>
      <c r="B675" s="5" t="s">
        <v>160</v>
      </c>
      <c r="C675" s="5" t="s">
        <v>798</v>
      </c>
      <c r="D675" s="5" t="s">
        <v>798</v>
      </c>
      <c r="E675" s="5">
        <v>391114</v>
      </c>
      <c r="F675" s="18">
        <v>44226</v>
      </c>
      <c r="G675" s="5">
        <v>273850</v>
      </c>
      <c r="H675" s="5">
        <v>191420</v>
      </c>
      <c r="I675" s="5">
        <v>12242</v>
      </c>
      <c r="J675" s="5">
        <v>62</v>
      </c>
      <c r="K675" s="5">
        <v>11972</v>
      </c>
      <c r="L675" s="5">
        <v>96511</v>
      </c>
    </row>
    <row r="676" spans="1:12" ht="15.75" customHeight="1">
      <c r="A676" s="5" t="s">
        <v>160</v>
      </c>
      <c r="B676" s="5" t="s">
        <v>160</v>
      </c>
      <c r="C676" s="5" t="s">
        <v>799</v>
      </c>
      <c r="D676" s="5" t="s">
        <v>799</v>
      </c>
      <c r="E676" s="5">
        <v>259315</v>
      </c>
      <c r="F676" s="18">
        <v>44226</v>
      </c>
      <c r="G676" s="5">
        <v>183354</v>
      </c>
      <c r="H676" s="5">
        <v>119870</v>
      </c>
      <c r="I676" s="5">
        <v>7603</v>
      </c>
      <c r="J676" s="5">
        <v>53</v>
      </c>
      <c r="K676" s="5">
        <v>7358</v>
      </c>
      <c r="L676" s="5">
        <v>98869</v>
      </c>
    </row>
    <row r="677" spans="1:12" ht="15.75" customHeight="1">
      <c r="A677" s="5" t="s">
        <v>160</v>
      </c>
      <c r="B677" s="5" t="s">
        <v>160</v>
      </c>
      <c r="C677" s="5" t="s">
        <v>800</v>
      </c>
      <c r="D677" s="5" t="s">
        <v>800</v>
      </c>
      <c r="E677" s="5">
        <v>1698560</v>
      </c>
      <c r="F677" s="18">
        <v>44226</v>
      </c>
      <c r="G677" s="5">
        <v>1465464</v>
      </c>
      <c r="H677" s="5">
        <v>793803</v>
      </c>
      <c r="I677" s="5">
        <v>112363</v>
      </c>
      <c r="J677" s="5">
        <v>2521</v>
      </c>
      <c r="K677" s="5">
        <v>108137</v>
      </c>
      <c r="L677" s="5">
        <v>457677</v>
      </c>
    </row>
    <row r="678" spans="1:12" ht="15.75" customHeight="1">
      <c r="A678" s="5" t="s">
        <v>160</v>
      </c>
      <c r="B678" s="5" t="s">
        <v>160</v>
      </c>
      <c r="C678" s="5" t="s">
        <v>801</v>
      </c>
      <c r="D678" s="5" t="s">
        <v>801</v>
      </c>
      <c r="E678" s="5">
        <v>1927029</v>
      </c>
      <c r="F678" s="18">
        <v>44226</v>
      </c>
      <c r="G678" s="5">
        <v>1456257</v>
      </c>
      <c r="H678" s="5">
        <v>635360</v>
      </c>
      <c r="I678" s="5">
        <v>51498</v>
      </c>
      <c r="J678" s="5">
        <v>1019</v>
      </c>
      <c r="K678" s="5">
        <v>49096</v>
      </c>
      <c r="L678" s="5">
        <v>395291</v>
      </c>
    </row>
    <row r="679" spans="1:12" ht="15.75" customHeight="1">
      <c r="A679" s="5" t="s">
        <v>160</v>
      </c>
      <c r="B679" s="5" t="s">
        <v>160</v>
      </c>
      <c r="C679" s="5" t="s">
        <v>802</v>
      </c>
      <c r="D679" s="5" t="s">
        <v>802</v>
      </c>
      <c r="E679" s="5">
        <v>955128</v>
      </c>
      <c r="F679" s="18">
        <v>44226</v>
      </c>
      <c r="G679" s="5">
        <v>722854</v>
      </c>
      <c r="H679" s="5">
        <v>398680</v>
      </c>
      <c r="I679" s="5">
        <v>39232</v>
      </c>
      <c r="J679" s="5">
        <v>944</v>
      </c>
      <c r="K679" s="5">
        <v>38140</v>
      </c>
      <c r="L679" s="5">
        <v>224038</v>
      </c>
    </row>
    <row r="680" spans="1:12" ht="15.75" customHeight="1">
      <c r="A680" s="5" t="s">
        <v>160</v>
      </c>
      <c r="B680" s="5" t="s">
        <v>160</v>
      </c>
      <c r="C680" s="5" t="s">
        <v>803</v>
      </c>
      <c r="D680" s="5" t="s">
        <v>803</v>
      </c>
      <c r="E680" s="5">
        <v>686527</v>
      </c>
      <c r="F680" s="18">
        <v>44226</v>
      </c>
      <c r="G680" s="5">
        <v>431320</v>
      </c>
      <c r="H680" s="5">
        <v>229262</v>
      </c>
      <c r="I680" s="5">
        <v>17686</v>
      </c>
      <c r="J680" s="5">
        <v>315</v>
      </c>
      <c r="K680" s="5">
        <v>16668</v>
      </c>
      <c r="L680" s="5">
        <v>147721</v>
      </c>
    </row>
    <row r="681" spans="1:12" ht="15.75" customHeight="1">
      <c r="A681" s="5" t="s">
        <v>160</v>
      </c>
      <c r="B681" s="5" t="s">
        <v>160</v>
      </c>
      <c r="C681" s="5" t="s">
        <v>804</v>
      </c>
      <c r="D681" s="5" t="s">
        <v>804</v>
      </c>
      <c r="E681" s="5">
        <v>485993</v>
      </c>
      <c r="F681" s="18">
        <v>44226</v>
      </c>
      <c r="G681" s="5">
        <v>318644</v>
      </c>
      <c r="H681" s="5">
        <v>183765</v>
      </c>
      <c r="I681" s="5">
        <v>10260</v>
      </c>
      <c r="J681" s="5">
        <v>181</v>
      </c>
      <c r="K681" s="5">
        <v>9962</v>
      </c>
      <c r="L681" s="5">
        <v>77816</v>
      </c>
    </row>
    <row r="682" spans="1:12" ht="15.75" customHeight="1">
      <c r="A682" s="5" t="s">
        <v>160</v>
      </c>
      <c r="B682" s="5" t="s">
        <v>160</v>
      </c>
      <c r="C682" s="5" t="s">
        <v>805</v>
      </c>
      <c r="D682" s="5" t="s">
        <v>805</v>
      </c>
      <c r="E682" s="5">
        <v>236857</v>
      </c>
      <c r="F682" s="18">
        <v>44226</v>
      </c>
      <c r="G682" s="5">
        <v>170911</v>
      </c>
      <c r="H682" s="5">
        <v>113480</v>
      </c>
      <c r="I682" s="5">
        <v>8800</v>
      </c>
      <c r="J682" s="5">
        <v>106</v>
      </c>
      <c r="K682" s="5">
        <v>8535</v>
      </c>
      <c r="L682" s="5">
        <v>56778</v>
      </c>
    </row>
    <row r="683" spans="1:12" ht="15.75" customHeight="1">
      <c r="A683" s="5" t="s">
        <v>160</v>
      </c>
      <c r="B683" s="5" t="s">
        <v>160</v>
      </c>
      <c r="C683" s="5" t="s">
        <v>806</v>
      </c>
      <c r="D683" s="5" t="s">
        <v>806</v>
      </c>
      <c r="E683" s="5">
        <v>616409</v>
      </c>
      <c r="F683" s="18">
        <v>44226</v>
      </c>
      <c r="G683" s="5">
        <v>381493</v>
      </c>
      <c r="H683" s="5">
        <v>206527</v>
      </c>
      <c r="I683" s="5">
        <v>15835</v>
      </c>
      <c r="J683" s="5">
        <v>108</v>
      </c>
      <c r="K683" s="5">
        <v>14827</v>
      </c>
      <c r="L683" s="5">
        <v>113028</v>
      </c>
    </row>
    <row r="684" spans="1:12" ht="15.75" customHeight="1">
      <c r="A684" s="5" t="s">
        <v>160</v>
      </c>
      <c r="B684" s="5" t="s">
        <v>160</v>
      </c>
      <c r="C684" s="5" t="s">
        <v>807</v>
      </c>
      <c r="D684" s="5" t="s">
        <v>807</v>
      </c>
      <c r="E684" s="5">
        <v>1648367</v>
      </c>
      <c r="F684" s="18">
        <v>44226</v>
      </c>
      <c r="G684" s="5">
        <v>1277738</v>
      </c>
      <c r="H684" s="5">
        <v>518326</v>
      </c>
      <c r="I684" s="5">
        <v>37875</v>
      </c>
      <c r="J684" s="5">
        <v>761</v>
      </c>
      <c r="K684" s="5">
        <v>36315</v>
      </c>
      <c r="L684" s="5">
        <v>356229</v>
      </c>
    </row>
    <row r="685" spans="1:12" ht="15.75" customHeight="1">
      <c r="A685" s="5" t="s">
        <v>160</v>
      </c>
      <c r="B685" s="5" t="s">
        <v>160</v>
      </c>
      <c r="C685" s="5" t="s">
        <v>808</v>
      </c>
      <c r="D685" s="5" t="s">
        <v>808</v>
      </c>
      <c r="E685" s="5">
        <v>329686</v>
      </c>
      <c r="F685" s="18">
        <v>44226</v>
      </c>
      <c r="G685" s="5">
        <v>234425</v>
      </c>
      <c r="H685" s="5">
        <v>160687</v>
      </c>
      <c r="I685" s="5">
        <v>12548</v>
      </c>
      <c r="J685" s="5">
        <v>74</v>
      </c>
      <c r="K685" s="5">
        <v>12129</v>
      </c>
      <c r="L685" s="5">
        <v>126300</v>
      </c>
    </row>
    <row r="686" spans="1:12" ht="15.75" customHeight="1">
      <c r="A686" s="5" t="s">
        <v>162</v>
      </c>
      <c r="B686" s="5" t="s">
        <v>162</v>
      </c>
      <c r="C686" s="5" t="s">
        <v>809</v>
      </c>
      <c r="D686" s="5" t="s">
        <v>809</v>
      </c>
      <c r="E686" s="5">
        <v>1700000</v>
      </c>
      <c r="G686" s="5">
        <v>949775</v>
      </c>
      <c r="H686" s="5">
        <v>353666</v>
      </c>
      <c r="I686" s="5">
        <v>15589</v>
      </c>
      <c r="J686" s="5">
        <v>102</v>
      </c>
      <c r="K686" s="5">
        <v>15441</v>
      </c>
      <c r="L686" s="5">
        <v>840794</v>
      </c>
    </row>
    <row r="687" spans="1:12" ht="15.75" customHeight="1">
      <c r="A687" s="5" t="s">
        <v>162</v>
      </c>
      <c r="B687" s="5" t="s">
        <v>162</v>
      </c>
      <c r="C687" s="5" t="s">
        <v>810</v>
      </c>
      <c r="D687" s="5" t="s">
        <v>810</v>
      </c>
      <c r="E687" s="5">
        <v>3596292</v>
      </c>
      <c r="G687" s="5">
        <v>2245147</v>
      </c>
      <c r="H687" s="5">
        <v>706177</v>
      </c>
      <c r="I687" s="5">
        <v>36313</v>
      </c>
      <c r="J687" s="5">
        <v>274</v>
      </c>
      <c r="K687" s="5">
        <v>35839</v>
      </c>
      <c r="L687" s="5">
        <v>1780339</v>
      </c>
    </row>
    <row r="688" spans="1:12" ht="15.75" customHeight="1">
      <c r="A688" s="5" t="s">
        <v>162</v>
      </c>
      <c r="B688" s="5" t="s">
        <v>162</v>
      </c>
      <c r="C688" s="5" t="s">
        <v>811</v>
      </c>
      <c r="D688" s="5" t="s">
        <v>811</v>
      </c>
      <c r="E688" s="5">
        <v>3502387</v>
      </c>
      <c r="G688" s="5">
        <v>2152966</v>
      </c>
      <c r="H688" s="5">
        <v>846286</v>
      </c>
      <c r="I688" s="5">
        <v>41197</v>
      </c>
      <c r="J688" s="5">
        <v>286</v>
      </c>
      <c r="K688" s="5">
        <v>40727</v>
      </c>
      <c r="L688" s="5">
        <v>1736768</v>
      </c>
    </row>
    <row r="689" spans="1:12" ht="15.75" customHeight="1">
      <c r="A689" s="5" t="s">
        <v>162</v>
      </c>
      <c r="B689" s="5" t="s">
        <v>162</v>
      </c>
      <c r="C689" s="5" t="s">
        <v>812</v>
      </c>
      <c r="D689" s="5" t="s">
        <v>812</v>
      </c>
      <c r="E689" s="5">
        <v>2822780</v>
      </c>
      <c r="G689" s="5">
        <v>1444232</v>
      </c>
      <c r="H689" s="5">
        <v>421663</v>
      </c>
      <c r="I689" s="5">
        <v>29275</v>
      </c>
      <c r="J689" s="5">
        <v>97</v>
      </c>
      <c r="K689" s="5">
        <v>29060</v>
      </c>
      <c r="L689" s="5">
        <v>1397799</v>
      </c>
    </row>
    <row r="690" spans="1:12" ht="15.75" customHeight="1">
      <c r="A690" s="5" t="s">
        <v>162</v>
      </c>
      <c r="B690" s="5" t="s">
        <v>162</v>
      </c>
      <c r="C690" s="5" t="s">
        <v>813</v>
      </c>
      <c r="D690" s="5" t="s">
        <v>813</v>
      </c>
      <c r="E690" s="5">
        <v>1670931</v>
      </c>
      <c r="G690" s="5">
        <v>1063493</v>
      </c>
      <c r="H690" s="5">
        <v>363056</v>
      </c>
      <c r="I690" s="5">
        <v>17889</v>
      </c>
      <c r="J690" s="5">
        <v>170</v>
      </c>
      <c r="K690" s="5">
        <v>17573</v>
      </c>
      <c r="L690" s="5">
        <v>827700</v>
      </c>
    </row>
    <row r="691" spans="1:12" ht="15.75" customHeight="1">
      <c r="A691" s="5" t="s">
        <v>162</v>
      </c>
      <c r="B691" s="5" t="s">
        <v>162</v>
      </c>
      <c r="C691" s="5" t="s">
        <v>814</v>
      </c>
      <c r="D691" s="5" t="s">
        <v>814</v>
      </c>
      <c r="E691" s="5">
        <v>1842034</v>
      </c>
      <c r="G691" s="5">
        <v>1324555</v>
      </c>
      <c r="H691" s="5">
        <v>664306</v>
      </c>
      <c r="I691" s="5">
        <v>57143</v>
      </c>
      <c r="J691" s="5">
        <v>539</v>
      </c>
      <c r="K691" s="5">
        <v>56326</v>
      </c>
      <c r="L691" s="5">
        <v>931168</v>
      </c>
    </row>
    <row r="692" spans="1:12" ht="15.75" customHeight="1">
      <c r="A692" s="5" t="s">
        <v>162</v>
      </c>
      <c r="B692" s="5" t="s">
        <v>162</v>
      </c>
      <c r="C692" s="5" t="s">
        <v>815</v>
      </c>
      <c r="D692" s="5" t="s">
        <v>815</v>
      </c>
      <c r="E692" s="5">
        <v>5520389</v>
      </c>
      <c r="G692" s="5">
        <v>3368156</v>
      </c>
      <c r="H692" s="5">
        <v>1343978</v>
      </c>
      <c r="I692" s="5">
        <v>86300</v>
      </c>
      <c r="J692" s="5">
        <v>990</v>
      </c>
      <c r="K692" s="5">
        <v>84650</v>
      </c>
      <c r="L692" s="5">
        <v>2748140</v>
      </c>
    </row>
    <row r="693" spans="1:12" ht="15.75" customHeight="1">
      <c r="A693" s="5" t="s">
        <v>162</v>
      </c>
      <c r="B693" s="5" t="s">
        <v>162</v>
      </c>
      <c r="C693" s="5" t="s">
        <v>816</v>
      </c>
      <c r="D693" s="5" t="s">
        <v>816</v>
      </c>
      <c r="E693" s="5">
        <v>4841638</v>
      </c>
      <c r="G693" s="5">
        <v>2905925</v>
      </c>
      <c r="H693" s="5">
        <v>1254076</v>
      </c>
      <c r="I693" s="5">
        <v>98757</v>
      </c>
      <c r="J693" s="5">
        <v>1524</v>
      </c>
      <c r="K693" s="5">
        <v>96567</v>
      </c>
      <c r="L693" s="5">
        <v>2421781</v>
      </c>
    </row>
    <row r="694" spans="1:12" ht="15.75" customHeight="1">
      <c r="A694" s="5" t="s">
        <v>162</v>
      </c>
      <c r="B694" s="5" t="s">
        <v>162</v>
      </c>
      <c r="C694" s="5" t="s">
        <v>817</v>
      </c>
      <c r="D694" s="5" t="s">
        <v>817</v>
      </c>
      <c r="E694" s="5">
        <v>3869675</v>
      </c>
      <c r="G694" s="5">
        <v>1144138</v>
      </c>
      <c r="H694" s="5">
        <v>410719</v>
      </c>
      <c r="I694" s="5">
        <v>41982</v>
      </c>
      <c r="J694" s="5">
        <v>572</v>
      </c>
      <c r="K694" s="5">
        <v>41256</v>
      </c>
      <c r="L694" s="5">
        <v>1917131</v>
      </c>
    </row>
    <row r="695" spans="1:12" ht="15.75" customHeight="1">
      <c r="A695" s="5" t="s">
        <v>162</v>
      </c>
      <c r="B695" s="5" t="s">
        <v>162</v>
      </c>
      <c r="C695" s="5" t="s">
        <v>818</v>
      </c>
      <c r="D695" s="5" t="s">
        <v>818</v>
      </c>
      <c r="E695" s="5">
        <v>1136548</v>
      </c>
      <c r="G695" s="5">
        <v>714456</v>
      </c>
      <c r="H695" s="5">
        <v>211586</v>
      </c>
      <c r="I695" s="5">
        <v>12135</v>
      </c>
      <c r="J695" s="5">
        <v>27</v>
      </c>
      <c r="K695" s="5">
        <v>12063</v>
      </c>
      <c r="L695" s="5">
        <v>562976</v>
      </c>
    </row>
    <row r="696" spans="1:12" ht="15.75" customHeight="1">
      <c r="A696" s="5" t="s">
        <v>162</v>
      </c>
      <c r="B696" s="5" t="s">
        <v>162</v>
      </c>
      <c r="C696" s="5" t="s">
        <v>819</v>
      </c>
      <c r="D696" s="5" t="s">
        <v>819</v>
      </c>
      <c r="E696" s="5">
        <v>251642</v>
      </c>
      <c r="G696" s="5">
        <v>180713</v>
      </c>
      <c r="H696" s="5">
        <v>124420</v>
      </c>
      <c r="I696" s="5">
        <v>7036</v>
      </c>
      <c r="J696" s="5">
        <v>54</v>
      </c>
      <c r="K696" s="5">
        <v>6950</v>
      </c>
      <c r="L696" s="5">
        <v>126822</v>
      </c>
    </row>
    <row r="697" spans="1:12" ht="15.75" customHeight="1">
      <c r="A697" s="5" t="s">
        <v>162</v>
      </c>
      <c r="B697" s="5" t="s">
        <v>162</v>
      </c>
      <c r="C697" s="5" t="s">
        <v>820</v>
      </c>
      <c r="D697" s="5" t="s">
        <v>820</v>
      </c>
      <c r="E697" s="5">
        <v>4486679</v>
      </c>
      <c r="G697" s="5">
        <v>4784084</v>
      </c>
      <c r="H697" s="5">
        <v>3039486</v>
      </c>
      <c r="I697" s="5">
        <v>322541</v>
      </c>
      <c r="J697" s="5">
        <v>5152</v>
      </c>
      <c r="K697" s="5">
        <v>315146</v>
      </c>
      <c r="L697" s="5">
        <v>2359743</v>
      </c>
    </row>
    <row r="698" spans="1:12" ht="15.75" customHeight="1">
      <c r="A698" s="5" t="s">
        <v>162</v>
      </c>
      <c r="B698" s="5" t="s">
        <v>162</v>
      </c>
      <c r="C698" s="5" t="s">
        <v>821</v>
      </c>
      <c r="D698" s="5" t="s">
        <v>821</v>
      </c>
      <c r="E698" s="5">
        <v>3997970</v>
      </c>
      <c r="G698" s="5">
        <v>2029144</v>
      </c>
      <c r="H698" s="5">
        <v>590497</v>
      </c>
      <c r="I698" s="5">
        <v>33406</v>
      </c>
      <c r="J698" s="5">
        <v>186</v>
      </c>
      <c r="K698" s="5">
        <v>33121</v>
      </c>
      <c r="L698" s="5">
        <v>1975708</v>
      </c>
    </row>
    <row r="699" spans="1:12" ht="15.75" customHeight="1">
      <c r="A699" s="5" t="s">
        <v>162</v>
      </c>
      <c r="B699" s="5" t="s">
        <v>162</v>
      </c>
      <c r="C699" s="5" t="s">
        <v>822</v>
      </c>
      <c r="D699" s="5" t="s">
        <v>822</v>
      </c>
      <c r="E699" s="5">
        <v>7102430</v>
      </c>
      <c r="G699" s="5">
        <v>3952659</v>
      </c>
      <c r="H699" s="5">
        <v>976111</v>
      </c>
      <c r="I699" s="5">
        <v>33993</v>
      </c>
      <c r="J699" s="5">
        <v>328</v>
      </c>
      <c r="K699" s="5">
        <v>33605</v>
      </c>
      <c r="L699" s="5">
        <v>3497187</v>
      </c>
    </row>
    <row r="700" spans="1:12" ht="15.75" customHeight="1">
      <c r="A700" s="5" t="s">
        <v>162</v>
      </c>
      <c r="B700" s="5" t="s">
        <v>162</v>
      </c>
      <c r="C700" s="5" t="s">
        <v>823</v>
      </c>
      <c r="D700" s="5" t="s">
        <v>823</v>
      </c>
      <c r="E700" s="5">
        <v>5168488</v>
      </c>
      <c r="G700" s="5">
        <v>2798942</v>
      </c>
      <c r="H700" s="5">
        <v>884320</v>
      </c>
      <c r="I700" s="5">
        <v>73333</v>
      </c>
      <c r="J700" s="5">
        <v>859</v>
      </c>
      <c r="K700" s="5">
        <v>72054</v>
      </c>
      <c r="L700" s="5">
        <v>2569225</v>
      </c>
    </row>
    <row r="701" spans="1:12" ht="15.75" customHeight="1">
      <c r="A701" s="5" t="s">
        <v>162</v>
      </c>
      <c r="B701" s="5" t="s">
        <v>162</v>
      </c>
      <c r="C701" s="5" t="s">
        <v>824</v>
      </c>
      <c r="D701" s="5" t="s">
        <v>824</v>
      </c>
      <c r="E701" s="5">
        <v>10082852</v>
      </c>
      <c r="G701" s="5">
        <v>6547702</v>
      </c>
      <c r="H701" s="5">
        <v>2720315</v>
      </c>
      <c r="I701" s="5">
        <v>329257</v>
      </c>
      <c r="J701" s="5">
        <v>4833</v>
      </c>
      <c r="K701" s="5">
        <v>323097</v>
      </c>
      <c r="L701" s="5">
        <v>5105225</v>
      </c>
    </row>
    <row r="702" spans="1:12" ht="15.75" customHeight="1">
      <c r="A702" s="5" t="s">
        <v>162</v>
      </c>
      <c r="B702" s="5" t="s">
        <v>162</v>
      </c>
      <c r="C702" s="5" t="s">
        <v>825</v>
      </c>
      <c r="D702" s="5" t="s">
        <v>825</v>
      </c>
      <c r="E702" s="5">
        <v>2882031</v>
      </c>
      <c r="G702" s="5">
        <v>1789611</v>
      </c>
      <c r="H702" s="5">
        <v>677747</v>
      </c>
      <c r="I702" s="5">
        <v>57778</v>
      </c>
      <c r="J702" s="5">
        <v>356</v>
      </c>
      <c r="K702" s="5">
        <v>57184</v>
      </c>
      <c r="L702" s="5">
        <v>1441084</v>
      </c>
    </row>
    <row r="703" spans="1:12" ht="15.75" customHeight="1">
      <c r="A703" s="5" t="s">
        <v>162</v>
      </c>
      <c r="B703" s="5" t="s">
        <v>162</v>
      </c>
      <c r="C703" s="5" t="s">
        <v>826</v>
      </c>
      <c r="D703" s="5" t="s">
        <v>826</v>
      </c>
      <c r="E703" s="5">
        <v>5094238</v>
      </c>
      <c r="G703" s="5">
        <v>2758576</v>
      </c>
      <c r="H703" s="5">
        <v>877978</v>
      </c>
      <c r="I703" s="5">
        <v>53581</v>
      </c>
      <c r="J703" s="5">
        <v>507</v>
      </c>
      <c r="K703" s="5">
        <v>52820</v>
      </c>
      <c r="L703" s="5">
        <v>2522967</v>
      </c>
    </row>
    <row r="704" spans="1:12" ht="15.75" customHeight="1">
      <c r="A704" s="5" t="s">
        <v>162</v>
      </c>
      <c r="B704" s="5" t="s">
        <v>162</v>
      </c>
      <c r="C704" s="5" t="s">
        <v>827</v>
      </c>
      <c r="D704" s="5" t="s">
        <v>827</v>
      </c>
      <c r="E704" s="5">
        <v>4835532</v>
      </c>
      <c r="G704" s="5">
        <v>2596246</v>
      </c>
      <c r="H704" s="5">
        <v>859528</v>
      </c>
      <c r="I704" s="5">
        <v>42005</v>
      </c>
      <c r="J704" s="5">
        <v>198</v>
      </c>
      <c r="K704" s="5">
        <v>41588</v>
      </c>
      <c r="L704" s="5">
        <v>2390413</v>
      </c>
    </row>
    <row r="705" spans="1:12" ht="15.75" customHeight="1">
      <c r="A705" s="5" t="s">
        <v>162</v>
      </c>
      <c r="B705" s="5" t="s">
        <v>162</v>
      </c>
      <c r="C705" s="5" t="s">
        <v>828</v>
      </c>
      <c r="D705" s="5" t="s">
        <v>828</v>
      </c>
      <c r="E705" s="5">
        <v>4417377</v>
      </c>
      <c r="G705" s="5">
        <v>3560589</v>
      </c>
      <c r="H705" s="5">
        <v>1471674</v>
      </c>
      <c r="I705" s="5">
        <v>63098</v>
      </c>
      <c r="J705" s="5">
        <v>397</v>
      </c>
      <c r="K705" s="5">
        <v>62549</v>
      </c>
      <c r="L705" s="5">
        <v>2196063</v>
      </c>
    </row>
    <row r="706" spans="1:12" ht="15.75" customHeight="1">
      <c r="A706" s="5" t="s">
        <v>162</v>
      </c>
      <c r="B706" s="5" t="s">
        <v>162</v>
      </c>
      <c r="C706" s="5" t="s">
        <v>829</v>
      </c>
      <c r="D706" s="5" t="s">
        <v>829</v>
      </c>
      <c r="E706" s="5">
        <v>2927965</v>
      </c>
      <c r="G706" s="5">
        <v>1679941</v>
      </c>
      <c r="H706" s="5">
        <v>492310</v>
      </c>
      <c r="I706" s="5">
        <v>19419</v>
      </c>
      <c r="J706" s="5">
        <v>113</v>
      </c>
      <c r="K706" s="5">
        <v>19283</v>
      </c>
      <c r="L706" s="5">
        <v>1444412</v>
      </c>
    </row>
    <row r="707" spans="1:12" ht="15.75" customHeight="1">
      <c r="A707" s="5" t="s">
        <v>162</v>
      </c>
      <c r="B707" s="5" t="s">
        <v>162</v>
      </c>
      <c r="C707" s="5" t="s">
        <v>830</v>
      </c>
      <c r="D707" s="5" t="s">
        <v>830</v>
      </c>
      <c r="E707" s="5">
        <v>8153176</v>
      </c>
      <c r="G707" s="5">
        <v>4850898</v>
      </c>
      <c r="H707" s="5">
        <v>1832073</v>
      </c>
      <c r="I707" s="5">
        <v>100957</v>
      </c>
      <c r="J707" s="5">
        <v>1336</v>
      </c>
      <c r="K707" s="5">
        <v>98950</v>
      </c>
      <c r="L707" s="5">
        <v>4045534</v>
      </c>
    </row>
    <row r="708" spans="1:12" ht="15.75" customHeight="1">
      <c r="A708" s="5" t="s">
        <v>162</v>
      </c>
      <c r="B708" s="5" t="s">
        <v>162</v>
      </c>
      <c r="C708" s="5" t="s">
        <v>831</v>
      </c>
      <c r="D708" s="5" t="s">
        <v>831</v>
      </c>
      <c r="E708" s="5">
        <v>3000849</v>
      </c>
      <c r="G708" s="5">
        <v>1341457</v>
      </c>
      <c r="H708" s="5">
        <v>436182</v>
      </c>
      <c r="I708" s="5">
        <v>19858</v>
      </c>
      <c r="J708" s="5">
        <v>238</v>
      </c>
      <c r="K708" s="5">
        <v>19559</v>
      </c>
      <c r="L708" s="5">
        <v>1480345</v>
      </c>
    </row>
  </sheetData>
  <autoFilter ref="A1:L708" xr:uid="{00000000-0009-0000-0000-000002000000}"/>
  <mergeCells count="2">
    <mergeCell ref="AH45:AJ45"/>
    <mergeCell ref="X55:X56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C1000"/>
  <sheetViews>
    <sheetView showGridLines="0" workbookViewId="0"/>
  </sheetViews>
  <sheetFormatPr defaultColWidth="14.453125" defaultRowHeight="15" customHeight="1"/>
  <cols>
    <col min="1" max="23" width="8.7265625" customWidth="1"/>
    <col min="24" max="24" width="9.08984375" customWidth="1"/>
    <col min="25" max="25" width="8.81640625" customWidth="1"/>
    <col min="26" max="26" width="12.08984375" customWidth="1"/>
    <col min="27" max="29" width="8.7265625" customWidth="1"/>
  </cols>
  <sheetData>
    <row r="1" spans="2:29" ht="14.5">
      <c r="B1" s="46" t="s">
        <v>832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8"/>
    </row>
    <row r="2" spans="2:29" ht="14.5">
      <c r="B2" s="49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50"/>
    </row>
    <row r="3" spans="2:29" ht="14.5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3"/>
    </row>
    <row r="8" spans="2:29" ht="33" customHeight="1">
      <c r="W8" s="54" t="e">
        <f ca="1">_xludf.CONCAT("Confirmation Rate in ",Data_1!T3," ",Data_1!T2)</f>
        <v>#NAME?</v>
      </c>
      <c r="X8" s="43"/>
      <c r="Y8" s="41"/>
      <c r="Z8" s="22" t="e">
        <f>Data_1!W17</f>
        <v>#REF!</v>
      </c>
    </row>
    <row r="9" spans="2:29" ht="14.5">
      <c r="W9" s="23"/>
      <c r="Z9" s="24"/>
    </row>
    <row r="10" spans="2:29" ht="14.5">
      <c r="W10" s="55" t="e">
        <f ca="1">_xludf.CONCAT("Confirmation Rate till ",Data_1!T3," ",Data_1!T2)</f>
        <v>#NAME?</v>
      </c>
      <c r="X10" s="56"/>
      <c r="Y10" s="57"/>
      <c r="Z10" s="61" t="e">
        <f>Data_1!W18</f>
        <v>#REF!</v>
      </c>
    </row>
    <row r="11" spans="2:29" ht="14.5">
      <c r="W11" s="58"/>
      <c r="X11" s="59"/>
      <c r="Y11" s="60"/>
      <c r="Z11" s="45"/>
    </row>
    <row r="12" spans="2:29" ht="14.5">
      <c r="W12" s="23"/>
      <c r="Z12" s="24"/>
    </row>
    <row r="13" spans="2:29" ht="14.5">
      <c r="W13" s="62" t="e">
        <f ca="1">_xludf.CONCAT("Recovery Rate till ",Data_1!T3," ",Data_1!T2)</f>
        <v>#NAME?</v>
      </c>
      <c r="X13" s="56"/>
      <c r="Y13" s="57"/>
      <c r="Z13" s="61" t="e">
        <f>Data_1!W19</f>
        <v>#REF!</v>
      </c>
    </row>
    <row r="14" spans="2:29" ht="14.5">
      <c r="W14" s="58"/>
      <c r="X14" s="59"/>
      <c r="Y14" s="60"/>
      <c r="Z14" s="45"/>
    </row>
    <row r="15" spans="2:29" ht="14.5">
      <c r="W15" s="23"/>
      <c r="Z15" s="24"/>
    </row>
    <row r="16" spans="2:29" ht="14.5">
      <c r="W16" s="62" t="e">
        <f ca="1">_xludf.CONCAT("Death Rate till ",Data_1!T3," ",Data_1!T2)</f>
        <v>#NAME?</v>
      </c>
      <c r="X16" s="56"/>
      <c r="Y16" s="57"/>
      <c r="Z16" s="61" t="e">
        <f>Data_1!W20</f>
        <v>#REF!</v>
      </c>
    </row>
    <row r="17" spans="23:26" ht="14.5">
      <c r="W17" s="58"/>
      <c r="X17" s="59"/>
      <c r="Y17" s="60"/>
      <c r="Z17" s="45"/>
    </row>
    <row r="21" spans="23:26" ht="15.75" customHeight="1"/>
    <row r="22" spans="23:26" ht="15.75" customHeight="1"/>
    <row r="23" spans="23:26" ht="15.75" customHeight="1"/>
    <row r="24" spans="23:26" ht="15.75" customHeight="1"/>
    <row r="25" spans="23:26" ht="15.75" customHeight="1"/>
    <row r="26" spans="23:26" ht="15.75" customHeight="1"/>
    <row r="27" spans="23:26" ht="15.75" customHeight="1"/>
    <row r="28" spans="23:26" ht="15.75" customHeight="1"/>
    <row r="29" spans="23:26" ht="15.75" customHeight="1"/>
    <row r="30" spans="23:26" ht="15.75" customHeight="1"/>
    <row r="31" spans="23:26" ht="15.75" customHeight="1"/>
    <row r="32" spans="23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W16:Y17"/>
    <mergeCell ref="Z16:Z17"/>
    <mergeCell ref="B1:AC3"/>
    <mergeCell ref="W8:Y8"/>
    <mergeCell ref="W10:Y11"/>
    <mergeCell ref="Z10:Z11"/>
    <mergeCell ref="W13:Y14"/>
    <mergeCell ref="Z13:Z14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B1000"/>
  <sheetViews>
    <sheetView showGridLines="0" workbookViewId="0"/>
  </sheetViews>
  <sheetFormatPr defaultColWidth="14.453125" defaultRowHeight="15" customHeight="1"/>
  <cols>
    <col min="1" max="28" width="8.7265625" customWidth="1"/>
  </cols>
  <sheetData>
    <row r="1" spans="2:28" ht="14.5">
      <c r="F1" s="63" t="s">
        <v>833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7"/>
    </row>
    <row r="2" spans="2:28" ht="14.5">
      <c r="F2" s="64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65"/>
    </row>
    <row r="3" spans="2:28" ht="14.5">
      <c r="F3" s="58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60"/>
    </row>
    <row r="5" spans="2:28" ht="14.5">
      <c r="B5" s="66" t="s">
        <v>834</v>
      </c>
      <c r="C5" s="56"/>
      <c r="D5" s="57"/>
      <c r="Z5" s="66" t="s">
        <v>835</v>
      </c>
      <c r="AA5" s="56"/>
      <c r="AB5" s="57"/>
    </row>
    <row r="6" spans="2:28" ht="14.5">
      <c r="B6" s="58"/>
      <c r="C6" s="59"/>
      <c r="D6" s="60"/>
      <c r="Z6" s="58"/>
      <c r="AA6" s="59"/>
      <c r="AB6" s="6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F1:X3"/>
    <mergeCell ref="B5:D6"/>
    <mergeCell ref="Z5:AB6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AI1000"/>
  <sheetViews>
    <sheetView showGridLines="0" workbookViewId="0"/>
  </sheetViews>
  <sheetFormatPr defaultColWidth="14.453125" defaultRowHeight="15" customHeight="1"/>
  <cols>
    <col min="1" max="35" width="8.7265625" customWidth="1"/>
  </cols>
  <sheetData>
    <row r="1" spans="3:35" ht="15" customHeight="1">
      <c r="C1" s="25"/>
      <c r="D1" s="25"/>
      <c r="E1" s="25"/>
      <c r="F1" s="25"/>
      <c r="G1" s="25"/>
      <c r="H1" s="25"/>
      <c r="I1" s="25"/>
      <c r="J1" s="67" t="s">
        <v>836</v>
      </c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7"/>
      <c r="AB1" s="25"/>
      <c r="AC1" s="25"/>
      <c r="AD1" s="25"/>
      <c r="AE1" s="25"/>
      <c r="AF1" s="25"/>
      <c r="AG1" s="25"/>
      <c r="AH1" s="25"/>
      <c r="AI1" s="25"/>
    </row>
    <row r="2" spans="3:35" ht="15" customHeight="1">
      <c r="C2" s="25"/>
      <c r="D2" s="25"/>
      <c r="E2" s="25"/>
      <c r="F2" s="25"/>
      <c r="G2" s="25"/>
      <c r="H2" s="25"/>
      <c r="I2" s="25"/>
      <c r="J2" s="64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65"/>
      <c r="AB2" s="25"/>
      <c r="AC2" s="25"/>
      <c r="AD2" s="25"/>
      <c r="AE2" s="25"/>
      <c r="AF2" s="25"/>
      <c r="AG2" s="25"/>
      <c r="AH2" s="25"/>
      <c r="AI2" s="25"/>
    </row>
    <row r="3" spans="3:35" ht="14.5"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60"/>
    </row>
    <row r="21" spans="35:35" ht="15.75" customHeight="1"/>
    <row r="22" spans="35:35" ht="15.75" customHeight="1"/>
    <row r="23" spans="35:35" ht="15.75" customHeight="1"/>
    <row r="24" spans="35:35" ht="15.75" customHeight="1"/>
    <row r="25" spans="35:35" ht="15.75" customHeight="1">
      <c r="AI25" s="5" t="s">
        <v>837</v>
      </c>
    </row>
    <row r="26" spans="35:35" ht="15.75" customHeight="1"/>
    <row r="27" spans="35:35" ht="15.75" customHeight="1"/>
    <row r="28" spans="35:35" ht="15.75" customHeight="1"/>
    <row r="29" spans="35:35" ht="15.75" customHeight="1"/>
    <row r="30" spans="35:35" ht="15.75" customHeight="1"/>
    <row r="31" spans="35:35" ht="15.75" customHeight="1"/>
    <row r="32" spans="35:3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1:AA3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G1000"/>
  <sheetViews>
    <sheetView showGridLines="0" workbookViewId="0"/>
  </sheetViews>
  <sheetFormatPr defaultColWidth="14.453125" defaultRowHeight="15" customHeight="1"/>
  <cols>
    <col min="1" max="1" width="12" customWidth="1"/>
    <col min="2" max="2" width="32.81640625" customWidth="1"/>
    <col min="3" max="17" width="8.7265625" customWidth="1"/>
    <col min="18" max="18" width="24.54296875" customWidth="1"/>
    <col min="19" max="21" width="8.7265625" customWidth="1"/>
    <col min="22" max="22" width="32" customWidth="1"/>
    <col min="23" max="29" width="8.7265625" customWidth="1"/>
    <col min="30" max="30" width="12" customWidth="1"/>
    <col min="31" max="31" width="20.26953125" customWidth="1"/>
    <col min="32" max="32" width="12.08984375" customWidth="1"/>
    <col min="33" max="33" width="17.453125" customWidth="1"/>
  </cols>
  <sheetData>
    <row r="1" spans="2:33" ht="18.5">
      <c r="B1" s="26"/>
      <c r="C1" s="68" t="s">
        <v>838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7"/>
    </row>
    <row r="2" spans="2:33" ht="18.5">
      <c r="B2" s="26"/>
      <c r="C2" s="64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65"/>
    </row>
    <row r="3" spans="2:33" ht="18.5">
      <c r="B3" s="26"/>
      <c r="C3" s="58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60"/>
      <c r="AD3" s="12" t="s">
        <v>839</v>
      </c>
      <c r="AE3" s="12" t="s">
        <v>840</v>
      </c>
      <c r="AF3" s="12" t="s">
        <v>841</v>
      </c>
      <c r="AG3" s="12" t="s">
        <v>842</v>
      </c>
    </row>
    <row r="4" spans="2:33" ht="18.5">
      <c r="B4" s="26"/>
      <c r="AD4" s="12" t="s">
        <v>843</v>
      </c>
      <c r="AE4" s="12">
        <v>281</v>
      </c>
      <c r="AF4" s="12">
        <v>163214</v>
      </c>
      <c r="AG4" s="12">
        <v>0.03</v>
      </c>
    </row>
    <row r="5" spans="2:33" ht="18.5">
      <c r="B5" s="26"/>
      <c r="AD5" s="12" t="s">
        <v>844</v>
      </c>
      <c r="AE5" s="12">
        <v>223</v>
      </c>
      <c r="AF5" s="12">
        <v>147649</v>
      </c>
      <c r="AG5" s="12">
        <v>0.03</v>
      </c>
    </row>
    <row r="6" spans="2:33" ht="14.5">
      <c r="AD6" s="12" t="s">
        <v>845</v>
      </c>
      <c r="AE6" s="12">
        <v>200</v>
      </c>
      <c r="AF6" s="12">
        <v>84819</v>
      </c>
      <c r="AG6" s="12">
        <v>0.03</v>
      </c>
    </row>
    <row r="7" spans="2:33" ht="14.5">
      <c r="AD7" s="12" t="s">
        <v>846</v>
      </c>
      <c r="AE7" s="12">
        <v>1</v>
      </c>
      <c r="AF7" s="12">
        <v>16281</v>
      </c>
      <c r="AG7" s="12">
        <v>0.17</v>
      </c>
    </row>
    <row r="8" spans="2:33" ht="14.5">
      <c r="AD8" s="12" t="s">
        <v>847</v>
      </c>
      <c r="AE8" s="12">
        <v>4</v>
      </c>
      <c r="AF8" s="12">
        <v>26009</v>
      </c>
      <c r="AG8" s="12">
        <v>0.12</v>
      </c>
    </row>
    <row r="14" spans="2:33" ht="14.5">
      <c r="R14" s="27"/>
    </row>
    <row r="15" spans="2:33" ht="14.5">
      <c r="R15" s="27"/>
    </row>
    <row r="16" spans="2:33" ht="14.5">
      <c r="R16" s="27"/>
    </row>
    <row r="17" spans="2:18" ht="14.5">
      <c r="R17" s="27"/>
    </row>
    <row r="18" spans="2:18" ht="14.5">
      <c r="R18" s="27"/>
    </row>
    <row r="21" spans="2:18" ht="15.75" customHeight="1"/>
    <row r="22" spans="2:18" ht="15.75" customHeight="1"/>
    <row r="23" spans="2:18" ht="15.75" customHeight="1"/>
    <row r="24" spans="2:18" ht="15.75" customHeight="1"/>
    <row r="25" spans="2:18" ht="15.75" customHeight="1"/>
    <row r="26" spans="2:18" ht="15.75" customHeight="1"/>
    <row r="27" spans="2:18" ht="15.75" customHeight="1"/>
    <row r="28" spans="2:18" ht="15.75" customHeight="1"/>
    <row r="29" spans="2:18" ht="15.75" customHeight="1">
      <c r="B29" s="28" t="s">
        <v>848</v>
      </c>
    </row>
    <row r="30" spans="2:18" ht="15.75" customHeight="1">
      <c r="B30" s="28" t="s">
        <v>849</v>
      </c>
    </row>
    <row r="31" spans="2:18" ht="15.75" customHeight="1">
      <c r="B31" s="28" t="s">
        <v>850</v>
      </c>
    </row>
    <row r="32" spans="2:18" ht="15.75" customHeight="1">
      <c r="B32" s="28" t="s">
        <v>851</v>
      </c>
    </row>
    <row r="33" spans="2:2" ht="15.75" customHeight="1">
      <c r="B33" s="28" t="s">
        <v>852</v>
      </c>
    </row>
    <row r="34" spans="2:2" ht="15.75" customHeight="1"/>
    <row r="35" spans="2:2" ht="15.75" customHeight="1"/>
    <row r="36" spans="2:2" ht="15.75" customHeight="1"/>
    <row r="37" spans="2:2" ht="15.75" customHeight="1"/>
    <row r="38" spans="2:2" ht="15.75" customHeight="1"/>
    <row r="39" spans="2:2" ht="15.75" customHeight="1"/>
    <row r="40" spans="2:2" ht="15.75" customHeight="1"/>
    <row r="41" spans="2:2" ht="15.75" customHeight="1"/>
    <row r="42" spans="2:2" ht="15.75" customHeight="1"/>
    <row r="43" spans="2:2" ht="15.75" customHeight="1"/>
    <row r="44" spans="2:2" ht="15.75" customHeight="1"/>
    <row r="45" spans="2:2" ht="15.75" customHeight="1"/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R3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Data_1</vt:lpstr>
      <vt:lpstr>Data_2</vt:lpstr>
      <vt:lpstr>Data_3</vt:lpstr>
      <vt:lpstr>Dashboard_1</vt:lpstr>
      <vt:lpstr>Dashboard_2</vt:lpstr>
      <vt:lpstr>Dashboard_3</vt:lpstr>
      <vt:lpstr>Dashboard_4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adity</cp:lastModifiedBy>
  <dcterms:created xsi:type="dcterms:W3CDTF">2015-06-05T18:17:20Z</dcterms:created>
  <dcterms:modified xsi:type="dcterms:W3CDTF">2023-08-01T12:07:56Z</dcterms:modified>
</cp:coreProperties>
</file>